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5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9" i="1" l="1"/>
  <c r="S9" i="1"/>
  <c r="T9" i="1"/>
  <c r="R10" i="1"/>
  <c r="S10" i="1"/>
  <c r="R11" i="1"/>
  <c r="S11" i="1"/>
  <c r="R12" i="1"/>
  <c r="S12" i="1"/>
  <c r="R13" i="1"/>
  <c r="S13" i="1"/>
  <c r="R14" i="1"/>
  <c r="S14" i="1"/>
  <c r="U14" i="1"/>
  <c r="Q13" i="1" l="1"/>
  <c r="Q12" i="1"/>
  <c r="Q11" i="1"/>
  <c r="Q14" i="1" s="1"/>
  <c r="N43" i="1"/>
  <c r="I43" i="1"/>
  <c r="H43" i="1"/>
  <c r="E43" i="1"/>
  <c r="F43" i="1" l="1"/>
  <c r="K38" i="1" l="1"/>
  <c r="J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J11" i="1"/>
  <c r="K11" i="1" s="1"/>
  <c r="J12" i="1"/>
  <c r="K12" i="1" s="1"/>
  <c r="J13" i="1"/>
  <c r="K13" i="1"/>
  <c r="J14" i="1"/>
  <c r="K14" i="1" s="1"/>
  <c r="J15" i="1"/>
  <c r="K15" i="1" s="1"/>
  <c r="J16" i="1"/>
  <c r="K16" i="1" s="1"/>
  <c r="J17" i="1"/>
  <c r="K17" i="1"/>
  <c r="J18" i="1"/>
  <c r="K18" i="1" s="1"/>
  <c r="J19" i="1"/>
  <c r="K19" i="1" s="1"/>
  <c r="J20" i="1"/>
  <c r="K20" i="1" s="1"/>
  <c r="J21" i="1"/>
  <c r="K21" i="1"/>
  <c r="J22" i="1"/>
  <c r="K22" i="1" s="1"/>
  <c r="J23" i="1"/>
  <c r="K23" i="1" s="1"/>
  <c r="K27" i="1"/>
  <c r="K28" i="1"/>
  <c r="K30" i="1"/>
  <c r="O30" i="1" s="1"/>
  <c r="K31" i="1"/>
  <c r="K32" i="1"/>
  <c r="O32" i="1" s="1"/>
  <c r="K33" i="1"/>
  <c r="O33" i="1" s="1"/>
  <c r="K36" i="1"/>
  <c r="J24" i="1"/>
  <c r="K24" i="1" s="1"/>
  <c r="J25" i="1"/>
  <c r="K25" i="1" s="1"/>
  <c r="L25" i="1" s="1"/>
  <c r="L43" i="1" s="1"/>
  <c r="J26" i="1"/>
  <c r="K26" i="1" s="1"/>
  <c r="K29" i="1"/>
  <c r="K34" i="1"/>
  <c r="M34" i="1"/>
  <c r="M43" i="1" s="1"/>
  <c r="K35" i="1"/>
  <c r="J43" i="1" l="1"/>
  <c r="O43" i="1"/>
  <c r="K10" i="1"/>
  <c r="K43" i="1" s="1"/>
  <c r="B24" i="1"/>
  <c r="B25" i="1" s="1"/>
  <c r="B26" i="1" s="1"/>
  <c r="B27" i="1" l="1"/>
  <c r="B28" i="1" s="1"/>
  <c r="B29" i="1" s="1"/>
</calcChain>
</file>

<file path=xl/sharedStrings.xml><?xml version="1.0" encoding="utf-8"?>
<sst xmlns="http://schemas.openxmlformats.org/spreadsheetml/2006/main" count="123" uniqueCount="61">
  <si>
    <t>Адрес</t>
  </si>
  <si>
    <t>Вид помещения</t>
  </si>
  <si>
    <t>Ул. Герасимова, д.26</t>
  </si>
  <si>
    <t>Больничный проезд, д.16, стр.2</t>
  </si>
  <si>
    <t>Ул. Герасимова, д.17</t>
  </si>
  <si>
    <t>Ул. Ленина, д.96</t>
  </si>
  <si>
    <t>Ул. Пролетарская, д.2</t>
  </si>
  <si>
    <t>Ул. Ленина, д.100</t>
  </si>
  <si>
    <t>Ул. Герасимова, д.28, стр.1</t>
  </si>
  <si>
    <t>805, 95</t>
  </si>
  <si>
    <t>Рассрочка 3 года</t>
  </si>
  <si>
    <t>Ул. Ленина, д.98</t>
  </si>
  <si>
    <t>Ул. Октябрьская, д. 41</t>
  </si>
  <si>
    <t>Оплата</t>
  </si>
  <si>
    <t>Ул. Ленина. д. 84</t>
  </si>
  <si>
    <t>Ул. Герасимова, д. 19</t>
  </si>
  <si>
    <t>Ул.Первомайская, д. 1</t>
  </si>
  <si>
    <t>жилое</t>
  </si>
  <si>
    <t>Итого</t>
  </si>
  <si>
    <t>№п/п</t>
  </si>
  <si>
    <t>Площадь кв.м</t>
  </si>
  <si>
    <t>Годовая арендная плата без НДС в тыс. рублей</t>
  </si>
  <si>
    <t>Остаточная стоимость в тыс. рублей</t>
  </si>
  <si>
    <t>Оценка с НДС в тыс. рублей</t>
  </si>
  <si>
    <t>Доход от продажи в тыс. рублях</t>
  </si>
  <si>
    <t>Способ приватизации</t>
  </si>
  <si>
    <t>НДС (18%) тыс.рублей</t>
  </si>
  <si>
    <t>ул. Герасимова, д. 26</t>
  </si>
  <si>
    <t xml:space="preserve">нежилое </t>
  </si>
  <si>
    <t>подвальное нежилое</t>
  </si>
  <si>
    <t xml:space="preserve">Первый  заместитель Главы города, </t>
  </si>
  <si>
    <t>председатель Комитета по управлению муниципальным имуществом города Покров</t>
  </si>
  <si>
    <t>А.В. Бондаренко</t>
  </si>
  <si>
    <t xml:space="preserve">                                   ПРОГРАММА (ПРОГНОЗНЫЙ ПЛАН)</t>
  </si>
  <si>
    <t>ул. Ленина, д.96</t>
  </si>
  <si>
    <t>Приватизации муниципального имущества МО "Город Покров" на 2012-2015 гг</t>
  </si>
  <si>
    <t>Приложение №2 к программе приватизации мунициального имущества МО "Город Покров" на 2012-2015 гг</t>
  </si>
  <si>
    <t>Доход 2012 г. тыс. руб.</t>
  </si>
  <si>
    <t>Доход                   2013 г.              тыс. руб.</t>
  </si>
  <si>
    <t>Доход 2014 г. тыс. руб.</t>
  </si>
  <si>
    <t>Доход 2015 г. тыс. руб.</t>
  </si>
  <si>
    <t>ул. III Интернационала, д. 48, стр. 3</t>
  </si>
  <si>
    <t>ул. III Интернационала, д. 35</t>
  </si>
  <si>
    <t>ул. Герасимова, д. 17</t>
  </si>
  <si>
    <t>ул. Больничный пр., д. 16, стр. 2</t>
  </si>
  <si>
    <t>ул. Ленина, д. 71</t>
  </si>
  <si>
    <t>ул. Советская, д. 40</t>
  </si>
  <si>
    <t xml:space="preserve">жилое </t>
  </si>
  <si>
    <t>ул. Ленина, д. 124</t>
  </si>
  <si>
    <t>ул. Октябрьская, д. 70а</t>
  </si>
  <si>
    <t>ул. Школьный проезд, д. 4</t>
  </si>
  <si>
    <t>ул. Больничный проезд, д.6</t>
  </si>
  <si>
    <t xml:space="preserve">ул. Больничный пр.
д. 21
</t>
  </si>
  <si>
    <t>ул. Больничный пр. д.16, стр.1</t>
  </si>
  <si>
    <t>ул. Школьный пр.д. 4</t>
  </si>
  <si>
    <t>ул. III Интернационала, д. 46</t>
  </si>
  <si>
    <t>ул. Больничный проезд, д. 6</t>
  </si>
  <si>
    <t>ул. III Интернационала, д.59</t>
  </si>
  <si>
    <t>ул. Карла Либкнехта, д.4</t>
  </si>
  <si>
    <t>По состоянию на 17.09.2014г.</t>
  </si>
  <si>
    <t>Приложение к постановлению Главы города Покров от17.09.2014 №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</si>
</sst>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;[Red]0.0"/>
    <numFmt numFmtId="166" formatCode="#,##0.0;[Red]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left" vertical="center" wrapText="1"/>
    </xf>
    <xf numFmtId="166" fontId="5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topLeftCell="D38" zoomScale="70" zoomScaleNormal="70" workbookViewId="0">
      <selection activeCell="P62" sqref="P62"/>
    </sheetView>
  </sheetViews>
  <sheetFormatPr defaultColWidth="9.140625" defaultRowHeight="15" x14ac:dyDescent="0.25"/>
  <cols>
    <col min="1" max="1" width="13.28515625" style="4" customWidth="1"/>
    <col min="2" max="2" width="4.85546875" style="12" customWidth="1"/>
    <col min="3" max="3" width="27.7109375" style="4" customWidth="1"/>
    <col min="4" max="4" width="14.28515625" style="12" customWidth="1"/>
    <col min="5" max="5" width="13.140625" style="4" customWidth="1"/>
    <col min="6" max="6" width="11.42578125" style="4" customWidth="1"/>
    <col min="7" max="7" width="18.42578125" style="4" customWidth="1"/>
    <col min="8" max="8" width="15.85546875" style="4" customWidth="1"/>
    <col min="9" max="9" width="14" style="4" customWidth="1"/>
    <col min="10" max="10" width="13" style="4" customWidth="1"/>
    <col min="11" max="11" width="14" style="4" customWidth="1"/>
    <col min="12" max="12" width="12.28515625" style="15" customWidth="1"/>
    <col min="13" max="13" width="15.5703125" style="4" customWidth="1"/>
    <col min="14" max="14" width="12.85546875" style="4" customWidth="1"/>
    <col min="15" max="15" width="12" style="4" customWidth="1"/>
    <col min="16" max="16" width="9.140625" style="4"/>
    <col min="17" max="17" width="16.5703125" style="4" customWidth="1"/>
    <col min="18" max="18" width="9.5703125" style="4" bestFit="1" customWidth="1"/>
    <col min="19" max="20" width="9.140625" style="4"/>
    <col min="21" max="21" width="15.28515625" style="4" customWidth="1"/>
    <col min="22" max="16384" width="9.140625" style="4"/>
  </cols>
  <sheetData>
    <row r="1" spans="1:21" ht="30.75" customHeight="1" x14ac:dyDescent="0.25">
      <c r="M1" s="69" t="s">
        <v>60</v>
      </c>
      <c r="N1" s="69"/>
      <c r="O1" s="69"/>
    </row>
    <row r="2" spans="1:21" x14ac:dyDescent="0.25">
      <c r="M2" s="69" t="s">
        <v>36</v>
      </c>
      <c r="N2" s="70"/>
    </row>
    <row r="3" spans="1:21" ht="84.6" customHeight="1" x14ac:dyDescent="0.25">
      <c r="M3" s="70"/>
      <c r="N3" s="70"/>
      <c r="O3" s="6"/>
    </row>
    <row r="4" spans="1:21" ht="2.25" customHeight="1" x14ac:dyDescent="0.25"/>
    <row r="5" spans="1:21" ht="15.75" x14ac:dyDescent="0.25">
      <c r="F5" s="71" t="s">
        <v>33</v>
      </c>
      <c r="G5" s="72"/>
      <c r="H5" s="72"/>
      <c r="I5" s="72"/>
      <c r="J5" s="72"/>
    </row>
    <row r="6" spans="1:21" ht="15.75" x14ac:dyDescent="0.25">
      <c r="C6" s="73" t="s">
        <v>35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21" ht="31.5" customHeight="1" thickBot="1" x14ac:dyDescent="0.3">
      <c r="C7" s="12"/>
      <c r="M7" s="75" t="s">
        <v>59</v>
      </c>
      <c r="N7" s="75"/>
    </row>
    <row r="8" spans="1:21" s="12" customFormat="1" ht="112.5" customHeight="1" x14ac:dyDescent="0.25">
      <c r="A8" s="67"/>
      <c r="B8" s="39" t="s">
        <v>19</v>
      </c>
      <c r="C8" s="40" t="s">
        <v>0</v>
      </c>
      <c r="D8" s="40" t="s">
        <v>1</v>
      </c>
      <c r="E8" s="40" t="s">
        <v>20</v>
      </c>
      <c r="F8" s="40" t="s">
        <v>21</v>
      </c>
      <c r="G8" s="40" t="s">
        <v>25</v>
      </c>
      <c r="H8" s="40" t="s">
        <v>22</v>
      </c>
      <c r="I8" s="40" t="s">
        <v>23</v>
      </c>
      <c r="J8" s="40" t="s">
        <v>26</v>
      </c>
      <c r="K8" s="40" t="s">
        <v>24</v>
      </c>
      <c r="L8" s="41" t="s">
        <v>37</v>
      </c>
      <c r="M8" s="40" t="s">
        <v>38</v>
      </c>
      <c r="N8" s="40" t="s">
        <v>39</v>
      </c>
      <c r="O8" s="42" t="s">
        <v>40</v>
      </c>
    </row>
    <row r="9" spans="1:21" s="12" customFormat="1" ht="18.75" x14ac:dyDescent="0.25">
      <c r="A9" s="67"/>
      <c r="B9" s="43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3">
        <v>11</v>
      </c>
      <c r="M9" s="11">
        <v>12</v>
      </c>
      <c r="N9" s="11">
        <v>13</v>
      </c>
      <c r="O9" s="44">
        <v>13</v>
      </c>
      <c r="R9" s="66">
        <f>SUM(M10:M23)</f>
        <v>5132.3999999999996</v>
      </c>
      <c r="S9" s="66">
        <f>SUM(N10:N23)</f>
        <v>180.7</v>
      </c>
      <c r="T9" s="66">
        <f>SUM(O10:O38)</f>
        <v>2921.3999999999996</v>
      </c>
      <c r="U9" s="68"/>
    </row>
    <row r="10" spans="1:21" ht="37.5" x14ac:dyDescent="0.25">
      <c r="B10" s="43">
        <v>1</v>
      </c>
      <c r="C10" s="7" t="s">
        <v>27</v>
      </c>
      <c r="D10" s="11" t="s">
        <v>28</v>
      </c>
      <c r="E10" s="23">
        <v>353.6</v>
      </c>
      <c r="F10" s="23">
        <v>460.26</v>
      </c>
      <c r="G10" s="23" t="s">
        <v>10</v>
      </c>
      <c r="H10" s="23">
        <v>88</v>
      </c>
      <c r="I10" s="27">
        <v>9892</v>
      </c>
      <c r="J10" s="27">
        <f>ROUND(I10*18/118,1)</f>
        <v>1508.9</v>
      </c>
      <c r="K10" s="27">
        <f>I10-J10</f>
        <v>8383.1</v>
      </c>
      <c r="L10" s="36">
        <v>4026.3</v>
      </c>
      <c r="M10" s="28">
        <v>0</v>
      </c>
      <c r="N10" s="28">
        <v>0</v>
      </c>
      <c r="O10" s="45">
        <v>0</v>
      </c>
      <c r="P10" s="32"/>
      <c r="Q10" s="32"/>
      <c r="R10" s="32">
        <f>SUM(M27:M28)</f>
        <v>634.40000000000009</v>
      </c>
      <c r="S10" s="32">
        <f>SUM(N27:N28)</f>
        <v>634.40000000000009</v>
      </c>
      <c r="T10" s="32"/>
    </row>
    <row r="11" spans="1:21" ht="37.5" x14ac:dyDescent="0.25">
      <c r="B11" s="43">
        <f>B10+1</f>
        <v>2</v>
      </c>
      <c r="C11" s="7" t="s">
        <v>27</v>
      </c>
      <c r="D11" s="11" t="s">
        <v>28</v>
      </c>
      <c r="E11" s="23">
        <v>38.6</v>
      </c>
      <c r="F11" s="23">
        <v>100.26</v>
      </c>
      <c r="G11" s="23" t="s">
        <v>10</v>
      </c>
      <c r="H11" s="23">
        <v>9.6</v>
      </c>
      <c r="I11" s="28">
        <v>1438</v>
      </c>
      <c r="J11" s="27">
        <f t="shared" ref="J11:J26" si="0">ROUND(I11*18/118,1)</f>
        <v>219.4</v>
      </c>
      <c r="K11" s="27">
        <f t="shared" ref="K11:K38" si="1">I11-J11</f>
        <v>1218.5999999999999</v>
      </c>
      <c r="L11" s="29">
        <v>326</v>
      </c>
      <c r="M11" s="28">
        <v>0</v>
      </c>
      <c r="N11" s="28">
        <v>0</v>
      </c>
      <c r="O11" s="45">
        <v>0</v>
      </c>
      <c r="P11" s="32"/>
      <c r="Q11" s="32">
        <f>SUM(L10:L23)</f>
        <v>19167.100000000002</v>
      </c>
      <c r="R11" s="32">
        <f>SUM(M30:M33)</f>
        <v>3768.5</v>
      </c>
      <c r="S11" s="32">
        <f>SUM(N30:N33)</f>
        <v>2637.3</v>
      </c>
      <c r="T11" s="32"/>
    </row>
    <row r="12" spans="1:21" ht="37.5" x14ac:dyDescent="0.25">
      <c r="B12" s="43">
        <f t="shared" ref="B12:B26" si="2">B11+1</f>
        <v>3</v>
      </c>
      <c r="C12" s="7" t="s">
        <v>3</v>
      </c>
      <c r="D12" s="11" t="s">
        <v>28</v>
      </c>
      <c r="E12" s="24">
        <v>240.2</v>
      </c>
      <c r="F12" s="23">
        <v>258.64999999999998</v>
      </c>
      <c r="G12" s="23" t="s">
        <v>10</v>
      </c>
      <c r="H12" s="23">
        <v>266.60000000000002</v>
      </c>
      <c r="I12" s="28">
        <v>6960</v>
      </c>
      <c r="J12" s="27">
        <f t="shared" si="0"/>
        <v>1061.7</v>
      </c>
      <c r="K12" s="27">
        <f t="shared" si="1"/>
        <v>5898.3</v>
      </c>
      <c r="L12" s="29">
        <v>1966.1</v>
      </c>
      <c r="M12" s="28">
        <v>983</v>
      </c>
      <c r="N12" s="28">
        <v>0</v>
      </c>
      <c r="O12" s="45">
        <v>0</v>
      </c>
      <c r="P12" s="32"/>
      <c r="Q12" s="32">
        <f>SUM(L27:L28)</f>
        <v>419.8</v>
      </c>
      <c r="R12" s="32">
        <f>SUM(M36)</f>
        <v>646.6</v>
      </c>
      <c r="S12" s="32">
        <f>SUM(N36)</f>
        <v>1505</v>
      </c>
    </row>
    <row r="13" spans="1:21" s="15" customFormat="1" ht="54.75" customHeight="1" x14ac:dyDescent="0.25">
      <c r="B13" s="46">
        <f t="shared" si="2"/>
        <v>4</v>
      </c>
      <c r="C13" s="14" t="s">
        <v>4</v>
      </c>
      <c r="D13" s="13" t="s">
        <v>29</v>
      </c>
      <c r="E13" s="25">
        <v>189.5</v>
      </c>
      <c r="F13" s="25">
        <v>409.88</v>
      </c>
      <c r="G13" s="25" t="s">
        <v>10</v>
      </c>
      <c r="H13" s="25">
        <v>24.6</v>
      </c>
      <c r="I13" s="29">
        <v>4550</v>
      </c>
      <c r="J13" s="27">
        <f t="shared" si="0"/>
        <v>694.1</v>
      </c>
      <c r="K13" s="27">
        <f t="shared" si="1"/>
        <v>3855.9</v>
      </c>
      <c r="L13" s="29">
        <v>1268.5999999999999</v>
      </c>
      <c r="M13" s="29">
        <v>317.2</v>
      </c>
      <c r="N13" s="29">
        <v>0</v>
      </c>
      <c r="O13" s="47">
        <v>0</v>
      </c>
      <c r="P13" s="32"/>
      <c r="Q13" s="32">
        <f>SUM(L30:L33)</f>
        <v>2975.1000000000004</v>
      </c>
      <c r="R13" s="34">
        <f>SUM(M38)</f>
        <v>146.69999999999999</v>
      </c>
      <c r="S13" s="34">
        <f>SUM(N38)</f>
        <v>93.3</v>
      </c>
    </row>
    <row r="14" spans="1:21" s="15" customFormat="1" ht="37.5" x14ac:dyDescent="0.25">
      <c r="B14" s="46">
        <f t="shared" si="2"/>
        <v>5</v>
      </c>
      <c r="C14" s="14" t="s">
        <v>5</v>
      </c>
      <c r="D14" s="13" t="s">
        <v>28</v>
      </c>
      <c r="E14" s="25">
        <v>112.8</v>
      </c>
      <c r="F14" s="25">
        <v>292.42</v>
      </c>
      <c r="G14" s="25" t="s">
        <v>10</v>
      </c>
      <c r="H14" s="25">
        <v>0.9</v>
      </c>
      <c r="I14" s="29">
        <v>3387</v>
      </c>
      <c r="J14" s="27">
        <f t="shared" si="0"/>
        <v>516.70000000000005</v>
      </c>
      <c r="K14" s="27">
        <f t="shared" si="1"/>
        <v>2870.3</v>
      </c>
      <c r="L14" s="29">
        <v>623.5</v>
      </c>
      <c r="M14" s="29">
        <v>103.9</v>
      </c>
      <c r="N14" s="29">
        <v>0</v>
      </c>
      <c r="O14" s="47">
        <v>0</v>
      </c>
      <c r="P14" s="32"/>
      <c r="Q14" s="32">
        <f>SUM(Q11:Q13)</f>
        <v>22562</v>
      </c>
      <c r="R14" s="34">
        <f>SUM(R9:R13)</f>
        <v>10328.6</v>
      </c>
      <c r="S14" s="34">
        <f>SUM(S9:S13)</f>
        <v>5050.7000000000007</v>
      </c>
      <c r="T14" s="15">
        <v>2921.4</v>
      </c>
      <c r="U14" s="34">
        <f>SUM(Q14:T14)</f>
        <v>40862.700000000004</v>
      </c>
    </row>
    <row r="15" spans="1:21" s="15" customFormat="1" ht="37.5" x14ac:dyDescent="0.25">
      <c r="B15" s="46">
        <f t="shared" si="2"/>
        <v>6</v>
      </c>
      <c r="C15" s="14" t="s">
        <v>6</v>
      </c>
      <c r="D15" s="13" t="s">
        <v>28</v>
      </c>
      <c r="E15" s="25">
        <v>173.6</v>
      </c>
      <c r="F15" s="25">
        <v>361.17</v>
      </c>
      <c r="G15" s="25" t="s">
        <v>10</v>
      </c>
      <c r="H15" s="25">
        <v>407.9</v>
      </c>
      <c r="I15" s="29">
        <v>4692</v>
      </c>
      <c r="J15" s="27">
        <f t="shared" si="0"/>
        <v>715.7</v>
      </c>
      <c r="K15" s="27">
        <f t="shared" si="1"/>
        <v>3976.3</v>
      </c>
      <c r="L15" s="29">
        <v>1325.4</v>
      </c>
      <c r="M15" s="29">
        <v>331.3</v>
      </c>
      <c r="N15" s="29">
        <v>0</v>
      </c>
      <c r="O15" s="47">
        <v>0</v>
      </c>
      <c r="P15" s="32"/>
      <c r="Q15" s="32"/>
    </row>
    <row r="16" spans="1:21" s="15" customFormat="1" ht="37.5" x14ac:dyDescent="0.25">
      <c r="B16" s="46">
        <f t="shared" si="2"/>
        <v>7</v>
      </c>
      <c r="C16" s="14" t="s">
        <v>51</v>
      </c>
      <c r="D16" s="13" t="s">
        <v>28</v>
      </c>
      <c r="E16" s="25">
        <v>78.400000000000006</v>
      </c>
      <c r="F16" s="25">
        <v>182.79</v>
      </c>
      <c r="G16" s="25" t="s">
        <v>10</v>
      </c>
      <c r="H16" s="25">
        <v>225.4</v>
      </c>
      <c r="I16" s="29">
        <v>2213</v>
      </c>
      <c r="J16" s="27">
        <f t="shared" si="0"/>
        <v>337.6</v>
      </c>
      <c r="K16" s="27">
        <f t="shared" si="1"/>
        <v>1875.4</v>
      </c>
      <c r="L16" s="29">
        <v>625.1</v>
      </c>
      <c r="M16" s="29">
        <v>104.1</v>
      </c>
      <c r="N16" s="29">
        <v>0</v>
      </c>
      <c r="O16" s="47">
        <v>0</v>
      </c>
      <c r="P16" s="32"/>
      <c r="Q16" s="32"/>
    </row>
    <row r="17" spans="2:21" ht="52.5" customHeight="1" x14ac:dyDescent="0.25">
      <c r="B17" s="43">
        <f t="shared" si="2"/>
        <v>8</v>
      </c>
      <c r="C17" s="7" t="s">
        <v>52</v>
      </c>
      <c r="D17" s="11" t="s">
        <v>28</v>
      </c>
      <c r="E17" s="23">
        <v>72.599999999999994</v>
      </c>
      <c r="F17" s="23">
        <v>171.48</v>
      </c>
      <c r="G17" s="23" t="s">
        <v>10</v>
      </c>
      <c r="H17" s="23">
        <v>153.80000000000001</v>
      </c>
      <c r="I17" s="28">
        <v>1911</v>
      </c>
      <c r="J17" s="36">
        <f t="shared" si="0"/>
        <v>291.5</v>
      </c>
      <c r="K17" s="36">
        <f t="shared" si="1"/>
        <v>1619.5</v>
      </c>
      <c r="L17" s="29">
        <v>502.8</v>
      </c>
      <c r="M17" s="29">
        <v>167.6</v>
      </c>
      <c r="N17" s="29">
        <v>0</v>
      </c>
      <c r="O17" s="47">
        <v>0</v>
      </c>
      <c r="P17" s="34"/>
      <c r="Q17" s="32"/>
    </row>
    <row r="18" spans="2:21" ht="37.5" x14ac:dyDescent="0.25">
      <c r="B18" s="43">
        <f t="shared" si="2"/>
        <v>9</v>
      </c>
      <c r="C18" s="7" t="s">
        <v>7</v>
      </c>
      <c r="D18" s="11" t="s">
        <v>28</v>
      </c>
      <c r="E18" s="23">
        <v>79.8</v>
      </c>
      <c r="F18" s="23">
        <v>206.84</v>
      </c>
      <c r="G18" s="23" t="s">
        <v>10</v>
      </c>
      <c r="H18" s="23">
        <v>0</v>
      </c>
      <c r="I18" s="28">
        <v>2310</v>
      </c>
      <c r="J18" s="36">
        <f t="shared" si="0"/>
        <v>352.4</v>
      </c>
      <c r="K18" s="36">
        <f t="shared" si="1"/>
        <v>1957.6</v>
      </c>
      <c r="L18" s="29">
        <v>399</v>
      </c>
      <c r="M18" s="29">
        <v>0</v>
      </c>
      <c r="N18" s="29">
        <v>0</v>
      </c>
      <c r="O18" s="47">
        <v>0</v>
      </c>
      <c r="P18" s="34"/>
      <c r="Q18" s="32"/>
    </row>
    <row r="19" spans="2:21" ht="37.5" x14ac:dyDescent="0.25">
      <c r="B19" s="43">
        <f t="shared" si="2"/>
        <v>10</v>
      </c>
      <c r="C19" s="7" t="s">
        <v>8</v>
      </c>
      <c r="D19" s="11" t="s">
        <v>28</v>
      </c>
      <c r="E19" s="23">
        <v>345.7</v>
      </c>
      <c r="F19" s="23" t="s">
        <v>9</v>
      </c>
      <c r="G19" s="23" t="s">
        <v>10</v>
      </c>
      <c r="H19" s="23">
        <v>998.99</v>
      </c>
      <c r="I19" s="28">
        <v>9657</v>
      </c>
      <c r="J19" s="36">
        <f t="shared" si="0"/>
        <v>1473.1</v>
      </c>
      <c r="K19" s="36">
        <f t="shared" si="1"/>
        <v>8183.9</v>
      </c>
      <c r="L19" s="29">
        <v>2728</v>
      </c>
      <c r="M19" s="29">
        <v>681.9</v>
      </c>
      <c r="N19" s="29">
        <v>0</v>
      </c>
      <c r="O19" s="47">
        <v>0</v>
      </c>
      <c r="P19" s="34"/>
      <c r="Q19" s="32"/>
    </row>
    <row r="20" spans="2:21" ht="37.5" x14ac:dyDescent="0.25">
      <c r="B20" s="43">
        <f t="shared" si="2"/>
        <v>11</v>
      </c>
      <c r="C20" s="7" t="s">
        <v>53</v>
      </c>
      <c r="D20" s="11" t="s">
        <v>28</v>
      </c>
      <c r="E20" s="23">
        <v>494</v>
      </c>
      <c r="F20" s="23">
        <v>1241.83</v>
      </c>
      <c r="G20" s="23" t="s">
        <v>10</v>
      </c>
      <c r="H20" s="23">
        <v>522.53</v>
      </c>
      <c r="I20" s="28">
        <v>15543</v>
      </c>
      <c r="J20" s="36">
        <f t="shared" si="0"/>
        <v>2371</v>
      </c>
      <c r="K20" s="36">
        <f t="shared" si="1"/>
        <v>13172</v>
      </c>
      <c r="L20" s="29">
        <v>3860</v>
      </c>
      <c r="M20" s="29">
        <v>1156.9000000000001</v>
      </c>
      <c r="N20" s="29">
        <v>0</v>
      </c>
      <c r="O20" s="47">
        <v>0</v>
      </c>
      <c r="P20" s="34"/>
      <c r="Q20" s="32"/>
    </row>
    <row r="21" spans="2:21" ht="37.5" x14ac:dyDescent="0.25">
      <c r="B21" s="43">
        <f t="shared" si="2"/>
        <v>12</v>
      </c>
      <c r="C21" s="7" t="s">
        <v>7</v>
      </c>
      <c r="D21" s="11" t="s">
        <v>28</v>
      </c>
      <c r="E21" s="23">
        <v>44.8</v>
      </c>
      <c r="F21" s="23">
        <v>223.73</v>
      </c>
      <c r="G21" s="23" t="s">
        <v>10</v>
      </c>
      <c r="H21" s="23">
        <v>0</v>
      </c>
      <c r="I21" s="28">
        <v>1366</v>
      </c>
      <c r="J21" s="36">
        <f t="shared" si="0"/>
        <v>208.4</v>
      </c>
      <c r="K21" s="36">
        <f t="shared" si="1"/>
        <v>1157.5999999999999</v>
      </c>
      <c r="L21" s="29">
        <v>375.9</v>
      </c>
      <c r="M21" s="29">
        <v>250.5</v>
      </c>
      <c r="N21" s="29">
        <v>0</v>
      </c>
      <c r="O21" s="47">
        <v>0</v>
      </c>
      <c r="P21" s="34"/>
      <c r="Q21" s="32"/>
      <c r="T21" s="32"/>
    </row>
    <row r="22" spans="2:21" s="18" customFormat="1" ht="37.5" x14ac:dyDescent="0.25">
      <c r="B22" s="48">
        <f t="shared" si="2"/>
        <v>13</v>
      </c>
      <c r="C22" s="17" t="s">
        <v>2</v>
      </c>
      <c r="D22" s="16" t="s">
        <v>28</v>
      </c>
      <c r="E22" s="26">
        <v>58</v>
      </c>
      <c r="F22" s="26">
        <v>75.48</v>
      </c>
      <c r="G22" s="26" t="s">
        <v>10</v>
      </c>
      <c r="H22" s="26">
        <v>14.22</v>
      </c>
      <c r="I22" s="30">
        <v>1478</v>
      </c>
      <c r="J22" s="36">
        <f t="shared" si="0"/>
        <v>225.5</v>
      </c>
      <c r="K22" s="36">
        <f t="shared" si="1"/>
        <v>1252.5</v>
      </c>
      <c r="L22" s="31">
        <v>417.5</v>
      </c>
      <c r="M22" s="31">
        <v>313.10000000000002</v>
      </c>
      <c r="N22" s="31">
        <v>0</v>
      </c>
      <c r="O22" s="49">
        <v>0</v>
      </c>
      <c r="P22" s="34"/>
      <c r="Q22" s="32"/>
    </row>
    <row r="23" spans="2:21" s="18" customFormat="1" ht="37.5" x14ac:dyDescent="0.25">
      <c r="B23" s="48">
        <f t="shared" si="2"/>
        <v>14</v>
      </c>
      <c r="C23" s="17" t="s">
        <v>11</v>
      </c>
      <c r="D23" s="16" t="s">
        <v>28</v>
      </c>
      <c r="E23" s="26">
        <v>83.5</v>
      </c>
      <c r="F23" s="26">
        <v>236.77</v>
      </c>
      <c r="G23" s="26" t="s">
        <v>10</v>
      </c>
      <c r="H23" s="26">
        <v>103.2</v>
      </c>
      <c r="I23" s="30">
        <v>2559</v>
      </c>
      <c r="J23" s="36">
        <f t="shared" si="0"/>
        <v>390.4</v>
      </c>
      <c r="K23" s="36">
        <f t="shared" si="1"/>
        <v>2168.6</v>
      </c>
      <c r="L23" s="31">
        <v>722.9</v>
      </c>
      <c r="M23" s="31">
        <v>722.9</v>
      </c>
      <c r="N23" s="31">
        <v>180.7</v>
      </c>
      <c r="O23" s="49">
        <v>0</v>
      </c>
      <c r="P23" s="34"/>
      <c r="Q23" s="32"/>
      <c r="S23" s="37"/>
    </row>
    <row r="24" spans="2:21" ht="37.5" x14ac:dyDescent="0.25">
      <c r="B24" s="43">
        <f>B23+1</f>
        <v>15</v>
      </c>
      <c r="C24" s="7" t="s">
        <v>12</v>
      </c>
      <c r="D24" s="11" t="s">
        <v>28</v>
      </c>
      <c r="E24" s="23">
        <v>543.29999999999995</v>
      </c>
      <c r="F24" s="23">
        <v>0</v>
      </c>
      <c r="G24" s="23" t="s">
        <v>13</v>
      </c>
      <c r="H24" s="23">
        <v>0</v>
      </c>
      <c r="I24" s="28">
        <v>1513</v>
      </c>
      <c r="J24" s="36">
        <f t="shared" si="0"/>
        <v>230.8</v>
      </c>
      <c r="K24" s="36">
        <f t="shared" si="1"/>
        <v>1282.2</v>
      </c>
      <c r="L24" s="29">
        <v>1138.0999999999999</v>
      </c>
      <c r="M24" s="29">
        <v>0</v>
      </c>
      <c r="N24" s="29">
        <v>0</v>
      </c>
      <c r="O24" s="47">
        <v>0</v>
      </c>
      <c r="P24" s="34"/>
      <c r="Q24" s="32"/>
    </row>
    <row r="25" spans="2:21" ht="18.75" x14ac:dyDescent="0.25">
      <c r="B25" s="43">
        <f t="shared" si="2"/>
        <v>16</v>
      </c>
      <c r="C25" s="7" t="s">
        <v>14</v>
      </c>
      <c r="D25" s="11" t="s">
        <v>28</v>
      </c>
      <c r="E25" s="23">
        <v>105.4</v>
      </c>
      <c r="F25" s="23">
        <v>0</v>
      </c>
      <c r="G25" s="23" t="s">
        <v>13</v>
      </c>
      <c r="H25" s="23">
        <v>0</v>
      </c>
      <c r="I25" s="28">
        <v>642.6</v>
      </c>
      <c r="J25" s="36">
        <f t="shared" si="0"/>
        <v>98</v>
      </c>
      <c r="K25" s="36">
        <f t="shared" si="1"/>
        <v>544.6</v>
      </c>
      <c r="L25" s="29">
        <f>K25</f>
        <v>544.6</v>
      </c>
      <c r="M25" s="29">
        <v>0</v>
      </c>
      <c r="N25" s="29">
        <v>0</v>
      </c>
      <c r="O25" s="47">
        <v>0</v>
      </c>
      <c r="P25" s="34"/>
      <c r="Q25" s="34"/>
    </row>
    <row r="26" spans="2:21" ht="18.75" x14ac:dyDescent="0.25">
      <c r="B26" s="43">
        <f t="shared" si="2"/>
        <v>17</v>
      </c>
      <c r="C26" s="7" t="s">
        <v>15</v>
      </c>
      <c r="D26" s="11" t="s">
        <v>28</v>
      </c>
      <c r="E26" s="23">
        <v>218.5</v>
      </c>
      <c r="F26" s="23">
        <v>0</v>
      </c>
      <c r="G26" s="23" t="s">
        <v>13</v>
      </c>
      <c r="H26" s="23">
        <v>285.39999999999998</v>
      </c>
      <c r="I26" s="28">
        <v>3599</v>
      </c>
      <c r="J26" s="36">
        <f t="shared" si="0"/>
        <v>549</v>
      </c>
      <c r="K26" s="36">
        <f t="shared" si="1"/>
        <v>3050</v>
      </c>
      <c r="L26" s="29">
        <v>3050</v>
      </c>
      <c r="M26" s="29">
        <v>0</v>
      </c>
      <c r="N26" s="29">
        <v>0</v>
      </c>
      <c r="O26" s="47">
        <v>0</v>
      </c>
      <c r="P26" s="34"/>
      <c r="Q26" s="32"/>
      <c r="R26" s="32"/>
      <c r="U26" s="32"/>
    </row>
    <row r="27" spans="2:21" ht="37.5" x14ac:dyDescent="0.25">
      <c r="B27" s="43">
        <f>B26+1</f>
        <v>18</v>
      </c>
      <c r="C27" s="7" t="s">
        <v>16</v>
      </c>
      <c r="D27" s="11" t="s">
        <v>28</v>
      </c>
      <c r="E27" s="23">
        <v>32.700000000000003</v>
      </c>
      <c r="F27" s="23">
        <v>0</v>
      </c>
      <c r="G27" s="23" t="s">
        <v>10</v>
      </c>
      <c r="H27" s="23">
        <v>0</v>
      </c>
      <c r="I27" s="28">
        <v>350</v>
      </c>
      <c r="J27" s="36">
        <v>0</v>
      </c>
      <c r="K27" s="36">
        <f t="shared" si="1"/>
        <v>350</v>
      </c>
      <c r="L27" s="29">
        <v>183.3</v>
      </c>
      <c r="M27" s="29">
        <v>66.7</v>
      </c>
      <c r="N27" s="29">
        <v>66.7</v>
      </c>
      <c r="O27" s="47">
        <v>33.299999999999997</v>
      </c>
      <c r="P27" s="34"/>
      <c r="Q27" s="32"/>
      <c r="R27" s="32"/>
      <c r="S27" s="32"/>
    </row>
    <row r="28" spans="2:21" ht="37.5" x14ac:dyDescent="0.25">
      <c r="B28" s="43">
        <f>B27+1</f>
        <v>19</v>
      </c>
      <c r="C28" s="7" t="s">
        <v>54</v>
      </c>
      <c r="D28" s="11" t="s">
        <v>28</v>
      </c>
      <c r="E28" s="23">
        <v>74.3</v>
      </c>
      <c r="F28" s="23">
        <v>262.35000000000002</v>
      </c>
      <c r="G28" s="23" t="s">
        <v>10</v>
      </c>
      <c r="H28" s="23">
        <v>261.7</v>
      </c>
      <c r="I28" s="28">
        <v>1703</v>
      </c>
      <c r="J28" s="36">
        <v>0</v>
      </c>
      <c r="K28" s="36">
        <f t="shared" si="1"/>
        <v>1703</v>
      </c>
      <c r="L28" s="29">
        <v>236.5</v>
      </c>
      <c r="M28" s="29">
        <v>567.70000000000005</v>
      </c>
      <c r="N28" s="29">
        <v>567.70000000000005</v>
      </c>
      <c r="O28" s="47">
        <v>331.1</v>
      </c>
      <c r="P28" s="34"/>
      <c r="Q28" s="32"/>
      <c r="R28" s="32"/>
    </row>
    <row r="29" spans="2:21" ht="56.25" x14ac:dyDescent="0.25">
      <c r="B29" s="43">
        <f>B28+1</f>
        <v>20</v>
      </c>
      <c r="C29" s="7" t="s">
        <v>55</v>
      </c>
      <c r="D29" s="11" t="s">
        <v>17</v>
      </c>
      <c r="E29" s="23">
        <v>298.5</v>
      </c>
      <c r="F29" s="23">
        <v>0</v>
      </c>
      <c r="G29" s="23" t="s">
        <v>13</v>
      </c>
      <c r="H29" s="23">
        <v>0</v>
      </c>
      <c r="I29" s="28">
        <v>140</v>
      </c>
      <c r="J29" s="36">
        <v>0</v>
      </c>
      <c r="K29" s="36">
        <f t="shared" si="1"/>
        <v>140</v>
      </c>
      <c r="L29" s="29">
        <v>140</v>
      </c>
      <c r="M29" s="29">
        <v>0</v>
      </c>
      <c r="N29" s="29">
        <v>0</v>
      </c>
      <c r="O29" s="47">
        <v>0</v>
      </c>
      <c r="P29" s="34"/>
      <c r="Q29" s="32"/>
    </row>
    <row r="30" spans="2:21" ht="37.5" x14ac:dyDescent="0.25">
      <c r="B30" s="43">
        <v>21</v>
      </c>
      <c r="C30" s="7" t="s">
        <v>56</v>
      </c>
      <c r="D30" s="11" t="s">
        <v>28</v>
      </c>
      <c r="E30" s="23">
        <v>36.5</v>
      </c>
      <c r="F30" s="23">
        <v>111.38</v>
      </c>
      <c r="G30" s="23" t="s">
        <v>10</v>
      </c>
      <c r="H30" s="23">
        <v>123.89</v>
      </c>
      <c r="I30" s="28">
        <v>842</v>
      </c>
      <c r="J30" s="36">
        <v>0</v>
      </c>
      <c r="K30" s="36">
        <f t="shared" si="1"/>
        <v>842</v>
      </c>
      <c r="L30" s="29">
        <v>70.2</v>
      </c>
      <c r="M30" s="29">
        <v>280.7</v>
      </c>
      <c r="N30" s="29">
        <v>280.7</v>
      </c>
      <c r="O30" s="47">
        <f>K30-L30-M30-N30</f>
        <v>210.39999999999998</v>
      </c>
      <c r="P30" s="34"/>
      <c r="Q30" s="34"/>
    </row>
    <row r="31" spans="2:21" ht="37.5" x14ac:dyDescent="0.25">
      <c r="B31" s="43">
        <v>22</v>
      </c>
      <c r="C31" s="7" t="s">
        <v>57</v>
      </c>
      <c r="D31" s="11" t="s">
        <v>28</v>
      </c>
      <c r="E31" s="23">
        <v>70.3</v>
      </c>
      <c r="F31" s="23">
        <v>70.290000000000006</v>
      </c>
      <c r="G31" s="23" t="s">
        <v>10</v>
      </c>
      <c r="H31" s="23">
        <v>0</v>
      </c>
      <c r="I31" s="28">
        <v>1734</v>
      </c>
      <c r="J31" s="36">
        <v>0</v>
      </c>
      <c r="K31" s="36">
        <f t="shared" si="1"/>
        <v>1734</v>
      </c>
      <c r="L31" s="29">
        <v>602.79999999999995</v>
      </c>
      <c r="M31" s="29">
        <v>1131.2</v>
      </c>
      <c r="N31" s="29">
        <v>0</v>
      </c>
      <c r="O31" s="47">
        <v>0</v>
      </c>
      <c r="P31" s="34"/>
      <c r="Q31" s="34"/>
    </row>
    <row r="32" spans="2:21" ht="37.5" x14ac:dyDescent="0.25">
      <c r="B32" s="43">
        <v>23</v>
      </c>
      <c r="C32" s="7" t="s">
        <v>58</v>
      </c>
      <c r="D32" s="11" t="s">
        <v>28</v>
      </c>
      <c r="E32" s="23">
        <v>338.3</v>
      </c>
      <c r="F32" s="23">
        <v>606.89</v>
      </c>
      <c r="G32" s="23" t="s">
        <v>10</v>
      </c>
      <c r="H32" s="23">
        <v>700.61</v>
      </c>
      <c r="I32" s="28">
        <v>7570</v>
      </c>
      <c r="J32" s="36">
        <v>0</v>
      </c>
      <c r="K32" s="36">
        <f t="shared" si="1"/>
        <v>7570</v>
      </c>
      <c r="L32" s="29">
        <v>2005.8</v>
      </c>
      <c r="M32" s="29">
        <v>2023.3</v>
      </c>
      <c r="N32" s="29">
        <v>2023.3</v>
      </c>
      <c r="O32" s="47">
        <f>K32-L32-M32-N32</f>
        <v>1517.5999999999997</v>
      </c>
      <c r="P32" s="34"/>
      <c r="Q32" s="34"/>
    </row>
    <row r="33" spans="2:19" ht="37.5" x14ac:dyDescent="0.25">
      <c r="B33" s="43">
        <v>24</v>
      </c>
      <c r="C33" s="7" t="s">
        <v>34</v>
      </c>
      <c r="D33" s="11" t="s">
        <v>28</v>
      </c>
      <c r="E33" s="23">
        <v>48.1</v>
      </c>
      <c r="F33" s="23">
        <v>475.03</v>
      </c>
      <c r="G33" s="23" t="s">
        <v>10</v>
      </c>
      <c r="H33" s="23">
        <v>0</v>
      </c>
      <c r="I33" s="28">
        <v>1213</v>
      </c>
      <c r="J33" s="36">
        <v>0</v>
      </c>
      <c r="K33" s="36">
        <f t="shared" si="1"/>
        <v>1213</v>
      </c>
      <c r="L33" s="29">
        <v>296.3</v>
      </c>
      <c r="M33" s="29">
        <v>333.3</v>
      </c>
      <c r="N33" s="29">
        <v>333.3</v>
      </c>
      <c r="O33" s="47">
        <f>K33-L33-M33-N33</f>
        <v>250.10000000000008</v>
      </c>
      <c r="P33" s="34"/>
      <c r="Q33" s="34"/>
    </row>
    <row r="34" spans="2:19" ht="56.25" x14ac:dyDescent="0.25">
      <c r="B34" s="43">
        <v>25</v>
      </c>
      <c r="C34" s="7" t="s">
        <v>41</v>
      </c>
      <c r="D34" s="11" t="s">
        <v>28</v>
      </c>
      <c r="E34" s="23">
        <v>725</v>
      </c>
      <c r="F34" s="23">
        <v>0</v>
      </c>
      <c r="G34" s="23" t="s">
        <v>13</v>
      </c>
      <c r="H34" s="23">
        <v>0</v>
      </c>
      <c r="I34" s="28">
        <v>2519</v>
      </c>
      <c r="J34" s="36">
        <v>384.2</v>
      </c>
      <c r="K34" s="36">
        <f t="shared" si="1"/>
        <v>2134.8000000000002</v>
      </c>
      <c r="L34" s="29">
        <v>0</v>
      </c>
      <c r="M34" s="29">
        <f>I34-J34</f>
        <v>2134.8000000000002</v>
      </c>
      <c r="N34" s="29">
        <v>0</v>
      </c>
      <c r="O34" s="47">
        <v>0</v>
      </c>
      <c r="P34" s="34"/>
      <c r="Q34" s="34"/>
    </row>
    <row r="35" spans="2:19" ht="60.75" customHeight="1" x14ac:dyDescent="0.25">
      <c r="B35" s="43">
        <v>26</v>
      </c>
      <c r="C35" s="7" t="s">
        <v>42</v>
      </c>
      <c r="D35" s="11" t="s">
        <v>28</v>
      </c>
      <c r="E35" s="23">
        <v>188.3</v>
      </c>
      <c r="F35" s="23">
        <v>0</v>
      </c>
      <c r="G35" s="23" t="s">
        <v>13</v>
      </c>
      <c r="H35" s="23">
        <v>0</v>
      </c>
      <c r="I35" s="28">
        <v>1680</v>
      </c>
      <c r="J35" s="36">
        <v>231.8</v>
      </c>
      <c r="K35" s="36">
        <f t="shared" si="1"/>
        <v>1448.2</v>
      </c>
      <c r="L35" s="29">
        <v>0</v>
      </c>
      <c r="M35" s="29">
        <v>1448.2</v>
      </c>
      <c r="N35" s="29">
        <v>0</v>
      </c>
      <c r="O35" s="47">
        <v>0</v>
      </c>
      <c r="P35" s="34"/>
      <c r="Q35" s="34"/>
    </row>
    <row r="36" spans="2:19" ht="37.5" x14ac:dyDescent="0.25">
      <c r="B36" s="43">
        <v>27</v>
      </c>
      <c r="C36" s="7" t="s">
        <v>43</v>
      </c>
      <c r="D36" s="11" t="s">
        <v>28</v>
      </c>
      <c r="E36" s="23">
        <v>122.5</v>
      </c>
      <c r="F36" s="23">
        <v>275.60000000000002</v>
      </c>
      <c r="G36" s="23" t="s">
        <v>10</v>
      </c>
      <c r="H36" s="23">
        <v>8.8000000000000007</v>
      </c>
      <c r="I36" s="28">
        <v>2880</v>
      </c>
      <c r="J36" s="36">
        <v>0</v>
      </c>
      <c r="K36" s="36">
        <f t="shared" si="1"/>
        <v>2880</v>
      </c>
      <c r="L36" s="29">
        <v>0</v>
      </c>
      <c r="M36" s="29">
        <v>646.6</v>
      </c>
      <c r="N36" s="29">
        <v>1505</v>
      </c>
      <c r="O36" s="47">
        <v>485.6</v>
      </c>
      <c r="P36" s="34"/>
      <c r="Q36" s="34"/>
    </row>
    <row r="37" spans="2:19" ht="18.75" x14ac:dyDescent="0.25">
      <c r="B37" s="43">
        <v>28</v>
      </c>
      <c r="C37" s="7" t="s">
        <v>45</v>
      </c>
      <c r="D37" s="11" t="s">
        <v>47</v>
      </c>
      <c r="E37" s="23">
        <v>158</v>
      </c>
      <c r="F37" s="23">
        <v>0</v>
      </c>
      <c r="G37" s="23" t="s">
        <v>13</v>
      </c>
      <c r="H37" s="23">
        <v>0</v>
      </c>
      <c r="I37" s="28">
        <v>53</v>
      </c>
      <c r="J37" s="36">
        <v>0</v>
      </c>
      <c r="K37" s="36">
        <v>53.2</v>
      </c>
      <c r="L37" s="29">
        <v>0</v>
      </c>
      <c r="M37" s="29">
        <v>53.2</v>
      </c>
      <c r="N37" s="29">
        <v>0</v>
      </c>
      <c r="O37" s="47">
        <v>0</v>
      </c>
      <c r="P37" s="34"/>
      <c r="Q37" s="34"/>
    </row>
    <row r="38" spans="2:19" ht="37.5" x14ac:dyDescent="0.25">
      <c r="B38" s="43">
        <v>29</v>
      </c>
      <c r="C38" s="7" t="s">
        <v>44</v>
      </c>
      <c r="D38" s="11" t="s">
        <v>28</v>
      </c>
      <c r="E38" s="23">
        <v>13.3</v>
      </c>
      <c r="F38" s="23">
        <v>17.3</v>
      </c>
      <c r="G38" s="23" t="s">
        <v>10</v>
      </c>
      <c r="H38" s="23">
        <v>13.8</v>
      </c>
      <c r="I38" s="28">
        <v>380</v>
      </c>
      <c r="J38" s="36">
        <v>0</v>
      </c>
      <c r="K38" s="36">
        <f t="shared" si="1"/>
        <v>380</v>
      </c>
      <c r="L38" s="29">
        <v>0</v>
      </c>
      <c r="M38" s="29">
        <v>146.69999999999999</v>
      </c>
      <c r="N38" s="29">
        <v>93.3</v>
      </c>
      <c r="O38" s="47">
        <v>93.3</v>
      </c>
      <c r="P38" s="34"/>
      <c r="Q38" s="34"/>
    </row>
    <row r="39" spans="2:19" ht="18.75" x14ac:dyDescent="0.3">
      <c r="B39" s="43">
        <v>30</v>
      </c>
      <c r="C39" s="7" t="s">
        <v>46</v>
      </c>
      <c r="D39" s="11" t="s">
        <v>28</v>
      </c>
      <c r="E39" s="23">
        <v>71.599999999999994</v>
      </c>
      <c r="F39" s="23">
        <v>0</v>
      </c>
      <c r="G39" s="23" t="s">
        <v>13</v>
      </c>
      <c r="H39" s="23">
        <v>0.01</v>
      </c>
      <c r="I39" s="28">
        <v>370</v>
      </c>
      <c r="J39" s="65">
        <v>564.4</v>
      </c>
      <c r="K39" s="36">
        <v>388.5</v>
      </c>
      <c r="L39" s="29">
        <v>0</v>
      </c>
      <c r="M39" s="36">
        <v>388.5</v>
      </c>
      <c r="N39" s="29">
        <v>0</v>
      </c>
      <c r="O39" s="47">
        <v>0</v>
      </c>
      <c r="P39" s="34"/>
      <c r="Q39" s="34"/>
    </row>
    <row r="40" spans="2:19" ht="18.75" x14ac:dyDescent="0.25">
      <c r="B40" s="57">
        <v>31</v>
      </c>
      <c r="C40" s="58" t="s">
        <v>48</v>
      </c>
      <c r="D40" s="11" t="s">
        <v>28</v>
      </c>
      <c r="E40" s="59">
        <v>49.9</v>
      </c>
      <c r="F40" s="59">
        <v>0</v>
      </c>
      <c r="G40" s="23" t="s">
        <v>13</v>
      </c>
      <c r="H40" s="59">
        <v>1078.9000000000001</v>
      </c>
      <c r="I40" s="60">
        <v>1650</v>
      </c>
      <c r="J40" s="64">
        <v>521.69000000000005</v>
      </c>
      <c r="K40" s="61">
        <v>2027.5</v>
      </c>
      <c r="L40" s="62">
        <v>0</v>
      </c>
      <c r="M40" s="61">
        <v>0</v>
      </c>
      <c r="N40" s="62">
        <v>2027.5</v>
      </c>
      <c r="O40" s="63">
        <v>0</v>
      </c>
      <c r="P40" s="34"/>
      <c r="Q40" s="34"/>
    </row>
    <row r="41" spans="2:19" ht="37.5" x14ac:dyDescent="0.25">
      <c r="B41" s="57">
        <v>32</v>
      </c>
      <c r="C41" s="58" t="s">
        <v>49</v>
      </c>
      <c r="D41" s="11" t="s">
        <v>28</v>
      </c>
      <c r="E41" s="59">
        <v>96.8</v>
      </c>
      <c r="F41" s="59">
        <v>0</v>
      </c>
      <c r="G41" s="23" t="s">
        <v>13</v>
      </c>
      <c r="H41" s="59">
        <v>550</v>
      </c>
      <c r="I41" s="60">
        <v>550</v>
      </c>
      <c r="J41" s="64">
        <v>0.83</v>
      </c>
      <c r="K41" s="61">
        <v>1320</v>
      </c>
      <c r="L41" s="62">
        <v>0</v>
      </c>
      <c r="M41" s="61">
        <v>0</v>
      </c>
      <c r="N41" s="62">
        <v>1320</v>
      </c>
      <c r="O41" s="63">
        <v>0</v>
      </c>
      <c r="P41" s="34"/>
      <c r="Q41" s="34"/>
    </row>
    <row r="42" spans="2:19" ht="37.5" x14ac:dyDescent="0.25">
      <c r="B42" s="57">
        <v>33</v>
      </c>
      <c r="C42" s="58" t="s">
        <v>50</v>
      </c>
      <c r="D42" s="11" t="s">
        <v>28</v>
      </c>
      <c r="E42" s="59">
        <v>72.900000000000006</v>
      </c>
      <c r="F42" s="59">
        <v>0</v>
      </c>
      <c r="G42" s="23" t="s">
        <v>13</v>
      </c>
      <c r="H42" s="59">
        <v>125.7</v>
      </c>
      <c r="I42" s="60">
        <v>2430</v>
      </c>
      <c r="J42" s="64">
        <v>270.67</v>
      </c>
      <c r="K42" s="61">
        <v>2471.1799999999998</v>
      </c>
      <c r="L42" s="62">
        <v>0</v>
      </c>
      <c r="M42" s="61">
        <v>0</v>
      </c>
      <c r="N42" s="62">
        <v>2471.1799999999998</v>
      </c>
      <c r="O42" s="63">
        <v>0</v>
      </c>
      <c r="P42" s="34"/>
      <c r="Q42" s="34">
        <v>14716.1</v>
      </c>
    </row>
    <row r="43" spans="2:19" s="5" customFormat="1" ht="19.5" thickBot="1" x14ac:dyDescent="0.3">
      <c r="B43" s="50"/>
      <c r="C43" s="51" t="s">
        <v>18</v>
      </c>
      <c r="D43" s="52"/>
      <c r="E43" s="53">
        <f>SUM(E10:E42)</f>
        <v>5629.3000000000011</v>
      </c>
      <c r="F43" s="53">
        <f>SUM(F10:F39)</f>
        <v>6040.4000000000015</v>
      </c>
      <c r="G43" s="53"/>
      <c r="H43" s="53">
        <f t="shared" ref="H43:O43" si="3">SUM(H10:H42)</f>
        <v>5964.55</v>
      </c>
      <c r="I43" s="54">
        <f t="shared" si="3"/>
        <v>99774.6</v>
      </c>
      <c r="J43" s="54">
        <f t="shared" si="3"/>
        <v>13217.789999999999</v>
      </c>
      <c r="K43" s="54">
        <f t="shared" si="3"/>
        <v>89121.779999999984</v>
      </c>
      <c r="L43" s="55">
        <f t="shared" si="3"/>
        <v>27434.699999999997</v>
      </c>
      <c r="M43" s="54">
        <f t="shared" si="3"/>
        <v>14353.300000000001</v>
      </c>
      <c r="N43" s="54">
        <f t="shared" si="3"/>
        <v>10869.380000000001</v>
      </c>
      <c r="O43" s="56">
        <f t="shared" si="3"/>
        <v>2921.3999999999996</v>
      </c>
      <c r="P43" s="33"/>
      <c r="Q43" s="21"/>
      <c r="R43" s="35"/>
      <c r="S43" s="33"/>
    </row>
    <row r="44" spans="2:19" ht="4.5" customHeight="1" x14ac:dyDescent="0.25">
      <c r="O44" s="8"/>
    </row>
    <row r="45" spans="2:19" ht="18.75" x14ac:dyDescent="0.3">
      <c r="C45" s="9" t="s">
        <v>30</v>
      </c>
      <c r="D45" s="20"/>
      <c r="E45" s="10"/>
      <c r="F45" s="10"/>
      <c r="G45" s="10"/>
      <c r="H45" s="10"/>
      <c r="I45" s="22"/>
      <c r="J45" s="10"/>
      <c r="K45" s="10"/>
      <c r="L45" s="38"/>
      <c r="M45" s="10"/>
      <c r="N45" s="10"/>
      <c r="O45" s="8"/>
      <c r="Q45" s="19"/>
      <c r="R45" s="32"/>
    </row>
    <row r="46" spans="2:19" ht="18.75" x14ac:dyDescent="0.3">
      <c r="C46" s="9" t="s">
        <v>31</v>
      </c>
      <c r="D46" s="20"/>
      <c r="E46" s="10"/>
      <c r="F46" s="10"/>
      <c r="G46" s="10"/>
      <c r="H46" s="10"/>
      <c r="I46" s="10"/>
      <c r="J46" s="10"/>
      <c r="K46" s="10"/>
      <c r="L46" s="38"/>
      <c r="M46" s="9" t="s">
        <v>32</v>
      </c>
      <c r="N46" s="10"/>
      <c r="Q46" s="8"/>
    </row>
    <row r="47" spans="2:19" ht="18.75" x14ac:dyDescent="0.25">
      <c r="C47" s="10"/>
      <c r="D47" s="20"/>
      <c r="E47" s="10"/>
      <c r="F47" s="10"/>
      <c r="G47" s="10"/>
      <c r="H47" s="10"/>
      <c r="I47" s="22"/>
      <c r="J47" s="10"/>
      <c r="K47" s="10"/>
      <c r="L47" s="38"/>
      <c r="M47" s="10"/>
      <c r="N47" s="10"/>
      <c r="O47" s="8"/>
    </row>
    <row r="48" spans="2:19" x14ac:dyDescent="0.25">
      <c r="K48" s="8"/>
    </row>
    <row r="49" spans="9:15" x14ac:dyDescent="0.25">
      <c r="O49" s="32"/>
    </row>
    <row r="50" spans="9:15" x14ac:dyDescent="0.25">
      <c r="K50" s="8"/>
    </row>
    <row r="51" spans="9:15" x14ac:dyDescent="0.25">
      <c r="O51" s="8"/>
    </row>
    <row r="53" spans="9:15" x14ac:dyDescent="0.25">
      <c r="O53" s="8"/>
    </row>
    <row r="60" spans="9:15" x14ac:dyDescent="0.25">
      <c r="I60" s="8"/>
    </row>
  </sheetData>
  <mergeCells count="5">
    <mergeCell ref="M2:N3"/>
    <mergeCell ref="F5:J5"/>
    <mergeCell ref="C6:O6"/>
    <mergeCell ref="M7:N7"/>
    <mergeCell ref="M1:O1"/>
  </mergeCells>
  <pageMargins left="0" right="0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N34"/>
  <sheetViews>
    <sheetView workbookViewId="0">
      <selection activeCell="D29" sqref="D29"/>
    </sheetView>
  </sheetViews>
  <sheetFormatPr defaultRowHeight="15" x14ac:dyDescent="0.25"/>
  <sheetData>
    <row r="4" spans="9:14" x14ac:dyDescent="0.25">
      <c r="I4" s="1"/>
      <c r="J4" s="1"/>
      <c r="K4" s="1"/>
      <c r="L4" s="1"/>
      <c r="M4" s="1"/>
      <c r="N4" s="1"/>
    </row>
    <row r="5" spans="9:14" x14ac:dyDescent="0.25">
      <c r="I5" s="1"/>
      <c r="J5" s="1"/>
      <c r="K5" s="1"/>
      <c r="L5" s="1"/>
      <c r="M5" s="1"/>
      <c r="N5" s="1"/>
    </row>
    <row r="6" spans="9:14" x14ac:dyDescent="0.25">
      <c r="I6" s="1"/>
      <c r="J6" s="1"/>
      <c r="K6" s="1"/>
      <c r="L6" s="1"/>
      <c r="M6" s="1"/>
      <c r="N6" s="1"/>
    </row>
    <row r="7" spans="9:14" x14ac:dyDescent="0.25">
      <c r="I7" s="1"/>
      <c r="J7" s="1"/>
      <c r="K7" s="1"/>
      <c r="L7" s="1"/>
      <c r="M7" s="1"/>
      <c r="N7" s="1"/>
    </row>
    <row r="8" spans="9:14" x14ac:dyDescent="0.25">
      <c r="I8" s="1"/>
      <c r="J8" s="1"/>
      <c r="K8" s="1"/>
      <c r="L8" s="1"/>
      <c r="M8" s="1"/>
      <c r="N8" s="1"/>
    </row>
    <row r="9" spans="9:14" x14ac:dyDescent="0.25">
      <c r="I9" s="1"/>
      <c r="J9" s="1"/>
      <c r="K9" s="1"/>
      <c r="L9" s="1"/>
      <c r="M9" s="1"/>
      <c r="N9" s="1"/>
    </row>
    <row r="10" spans="9:14" x14ac:dyDescent="0.25">
      <c r="I10" s="1"/>
      <c r="J10" s="1"/>
      <c r="K10" s="2"/>
      <c r="L10" s="1"/>
      <c r="M10" s="1"/>
      <c r="N10" s="1"/>
    </row>
    <row r="11" spans="9:14" x14ac:dyDescent="0.25">
      <c r="I11" s="1"/>
      <c r="J11" s="1"/>
      <c r="K11" s="2"/>
      <c r="L11" s="1"/>
      <c r="M11" s="1"/>
      <c r="N11" s="1"/>
    </row>
    <row r="12" spans="9:14" x14ac:dyDescent="0.25">
      <c r="I12" s="1"/>
      <c r="J12" s="1"/>
      <c r="K12" s="2"/>
      <c r="L12" s="1"/>
      <c r="M12" s="1"/>
      <c r="N12" s="1"/>
    </row>
    <row r="13" spans="9:14" x14ac:dyDescent="0.25">
      <c r="I13" s="1"/>
      <c r="J13" s="1"/>
      <c r="K13" s="2"/>
      <c r="L13" s="1"/>
      <c r="M13" s="1"/>
      <c r="N13" s="1"/>
    </row>
    <row r="14" spans="9:14" x14ac:dyDescent="0.25">
      <c r="I14" s="1"/>
      <c r="J14" s="1"/>
      <c r="K14" s="2"/>
      <c r="L14" s="1"/>
      <c r="M14" s="1"/>
      <c r="N14" s="1"/>
    </row>
    <row r="15" spans="9:14" x14ac:dyDescent="0.25">
      <c r="I15" s="1"/>
      <c r="J15" s="1"/>
      <c r="K15" s="3"/>
      <c r="L15" s="1"/>
      <c r="M15" s="1"/>
      <c r="N15" s="1"/>
    </row>
    <row r="16" spans="9:14" x14ac:dyDescent="0.25">
      <c r="I16" s="1"/>
      <c r="J16" s="1"/>
      <c r="K16" s="3"/>
      <c r="L16" s="1"/>
      <c r="M16" s="1"/>
      <c r="N16" s="1"/>
    </row>
    <row r="17" spans="9:14" x14ac:dyDescent="0.25">
      <c r="I17" s="1"/>
      <c r="J17" s="1"/>
      <c r="K17" s="3"/>
      <c r="L17" s="1"/>
      <c r="M17" s="1"/>
      <c r="N17" s="1"/>
    </row>
    <row r="18" spans="9:14" x14ac:dyDescent="0.25">
      <c r="I18" s="1"/>
      <c r="J18" s="1"/>
      <c r="K18" s="3"/>
      <c r="L18" s="1"/>
      <c r="M18" s="1"/>
      <c r="N18" s="1"/>
    </row>
    <row r="19" spans="9:14" x14ac:dyDescent="0.25">
      <c r="I19" s="1"/>
      <c r="J19" s="1"/>
      <c r="K19" s="3"/>
      <c r="L19" s="1"/>
      <c r="M19" s="1"/>
      <c r="N19" s="1"/>
    </row>
    <row r="20" spans="9:14" x14ac:dyDescent="0.25">
      <c r="I20" s="1"/>
      <c r="J20" s="1"/>
      <c r="K20" s="3"/>
      <c r="L20" s="1"/>
      <c r="M20" s="1"/>
      <c r="N20" s="1"/>
    </row>
    <row r="21" spans="9:14" x14ac:dyDescent="0.25">
      <c r="I21" s="1"/>
      <c r="J21" s="1"/>
      <c r="K21" s="3"/>
      <c r="L21" s="1"/>
      <c r="M21" s="1"/>
      <c r="N21" s="1"/>
    </row>
    <row r="22" spans="9:14" x14ac:dyDescent="0.25">
      <c r="I22" s="1"/>
      <c r="J22" s="1"/>
      <c r="K22" s="3"/>
      <c r="L22" s="1"/>
      <c r="M22" s="1"/>
      <c r="N22" s="1"/>
    </row>
    <row r="23" spans="9:14" x14ac:dyDescent="0.25">
      <c r="I23" s="1"/>
      <c r="J23" s="1"/>
      <c r="K23" s="3"/>
      <c r="L23" s="1"/>
      <c r="M23" s="1"/>
      <c r="N23" s="1"/>
    </row>
    <row r="24" spans="9:14" x14ac:dyDescent="0.25">
      <c r="I24" s="1"/>
      <c r="J24" s="1"/>
      <c r="K24" s="3"/>
      <c r="L24" s="1"/>
      <c r="M24" s="1"/>
      <c r="N24" s="1"/>
    </row>
    <row r="25" spans="9:14" x14ac:dyDescent="0.25">
      <c r="I25" s="1"/>
      <c r="J25" s="1"/>
      <c r="K25" s="3"/>
      <c r="L25" s="1"/>
      <c r="M25" s="1"/>
      <c r="N25" s="1"/>
    </row>
    <row r="26" spans="9:14" x14ac:dyDescent="0.25">
      <c r="I26" s="1"/>
      <c r="J26" s="1"/>
      <c r="K26" s="3"/>
      <c r="L26" s="1"/>
      <c r="M26" s="1"/>
      <c r="N26" s="1"/>
    </row>
    <row r="27" spans="9:14" x14ac:dyDescent="0.25">
      <c r="I27" s="1"/>
      <c r="J27" s="1"/>
      <c r="K27" s="3"/>
      <c r="L27" s="1"/>
      <c r="M27" s="1"/>
      <c r="N27" s="1"/>
    </row>
    <row r="28" spans="9:14" x14ac:dyDescent="0.25">
      <c r="I28" s="1"/>
      <c r="J28" s="1"/>
      <c r="K28" s="3"/>
      <c r="L28" s="1"/>
      <c r="M28" s="1"/>
      <c r="N28" s="1"/>
    </row>
    <row r="29" spans="9:14" x14ac:dyDescent="0.25">
      <c r="I29" s="1"/>
      <c r="J29" s="1"/>
      <c r="K29" s="3"/>
      <c r="L29" s="1"/>
      <c r="M29" s="1"/>
      <c r="N29" s="1"/>
    </row>
    <row r="30" spans="9:14" x14ac:dyDescent="0.25">
      <c r="I30" s="1"/>
      <c r="J30" s="1"/>
      <c r="K30" s="1"/>
      <c r="L30" s="1"/>
      <c r="M30" s="1"/>
      <c r="N30" s="1"/>
    </row>
    <row r="31" spans="9:14" x14ac:dyDescent="0.25">
      <c r="I31" s="1"/>
      <c r="J31" s="1"/>
      <c r="K31" s="1"/>
      <c r="L31" s="1"/>
      <c r="M31" s="1"/>
      <c r="N31" s="1"/>
    </row>
    <row r="32" spans="9:14" x14ac:dyDescent="0.25">
      <c r="I32" s="1"/>
      <c r="J32" s="1"/>
      <c r="K32" s="1"/>
      <c r="L32" s="1"/>
      <c r="M32" s="1"/>
      <c r="N32" s="1"/>
    </row>
    <row r="33" spans="9:14" x14ac:dyDescent="0.25">
      <c r="I33" s="1"/>
      <c r="J33" s="1"/>
      <c r="K33" s="1"/>
      <c r="L33" s="1"/>
      <c r="M33" s="1"/>
      <c r="N33" s="1"/>
    </row>
    <row r="34" spans="9:14" x14ac:dyDescent="0.25">
      <c r="I34" s="1"/>
      <c r="J34" s="1"/>
      <c r="K34" s="1"/>
      <c r="L34" s="1"/>
      <c r="M34" s="1"/>
      <c r="N3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LAA</cp:lastModifiedBy>
  <cp:lastPrinted>2014-09-22T04:48:22Z</cp:lastPrinted>
  <dcterms:created xsi:type="dcterms:W3CDTF">2012-08-09T05:33:50Z</dcterms:created>
  <dcterms:modified xsi:type="dcterms:W3CDTF">2014-09-22T05:59:04Z</dcterms:modified>
</cp:coreProperties>
</file>