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2012 год" sheetId="1" r:id="rId1"/>
    <sheet name="Лист 1" sheetId="2" r:id="rId2"/>
    <sheet name="Лист3" sheetId="3" r:id="rId3"/>
  </sheets>
  <definedNames>
    <definedName name="_xlnm.Print_Area" localSheetId="0">'2012 год'!$A$1:$J$58</definedName>
  </definedNames>
  <calcPr fullCalcOnLoad="1"/>
</workbook>
</file>

<file path=xl/sharedStrings.xml><?xml version="1.0" encoding="utf-8"?>
<sst xmlns="http://schemas.openxmlformats.org/spreadsheetml/2006/main" count="80" uniqueCount="44">
  <si>
    <t>Финансово-экономическое управление администрации города Покров</t>
  </si>
  <si>
    <t>№  п/п</t>
  </si>
  <si>
    <t>Наименование программы</t>
  </si>
  <si>
    <t>мест б-т</t>
  </si>
  <si>
    <t>МЦП "Содействие развитию малого и среднего предпринимательства в муниципальном образовании "Город Покров" на 2012-2014 годы"</t>
  </si>
  <si>
    <t>МЦП "Развития системы пожарной безопасности на территории МО "Город Покров" в 2010-2012 г.г."</t>
  </si>
  <si>
    <t>МЦП "Повышение безопасности дорожного движения на территории МО "Город Покров" в 2009-2012 г.г."</t>
  </si>
  <si>
    <t>МЦП "Ремонт и содержание автомобильных дорог общего пользования местного значения МО "Город Покров" в 2012-2015 "</t>
  </si>
  <si>
    <t>ВЦП "Мероприятия по землеустройству и землепользованию на 2011-2013 годы"</t>
  </si>
  <si>
    <t>МЦП "Поддержка внутреннего въездного туризма в г. Покрове на 2010-2012 г.г."</t>
  </si>
  <si>
    <t>ВЦП "Реконструкция и капитальный ремонт жилого фонда МО "Город Покров " на 2012 г.г."</t>
  </si>
  <si>
    <t>ВЦП "Обеспечение населения              г. Покров питьевой водой на 2011-2013 годы"</t>
  </si>
  <si>
    <t>МЦП "Развитие благоустройства территории МО "Город Покров" в 2010-2012 г.г."</t>
  </si>
  <si>
    <t>МЦП "Сохранение и реконструкция военно-мемориальных объектов в МО "Город Покров" на 2011-2015 г.г."</t>
  </si>
  <si>
    <t>МЦП "Обеспечение жильем молодых семей города Покров на 2011-2015 г.г."</t>
  </si>
  <si>
    <t>МЦП "Развитие физической культуры и спорта в г. Покров на 2011-2015"</t>
  </si>
  <si>
    <t>ВЦП "Энергосбережение, повышение надежности и энергетической эффективности на территории МО "Город Покров" на 2012 год"</t>
  </si>
  <si>
    <t>Исполнено</t>
  </si>
  <si>
    <t>Источник финансир</t>
  </si>
  <si>
    <t>райн б-т</t>
  </si>
  <si>
    <t>обл б-т</t>
  </si>
  <si>
    <t>2011 год</t>
  </si>
  <si>
    <t>2012 год</t>
  </si>
  <si>
    <t>Итого</t>
  </si>
  <si>
    <t xml:space="preserve">ремонт дорог                        </t>
  </si>
  <si>
    <t xml:space="preserve">содержание дорог                      </t>
  </si>
  <si>
    <t xml:space="preserve">ремонт дорог                          </t>
  </si>
  <si>
    <t>внебюд</t>
  </si>
  <si>
    <t>фед б-т</t>
  </si>
  <si>
    <t xml:space="preserve">уличное освещение           </t>
  </si>
  <si>
    <t xml:space="preserve">озеленение                             </t>
  </si>
  <si>
    <t xml:space="preserve">содерж мест захоронения        </t>
  </si>
  <si>
    <t>дворовые территории</t>
  </si>
  <si>
    <t>МЦП "Окончание незавершенного строительства очистных сооружений МО "Город Покров" в 2012-2015 г.г."</t>
  </si>
  <si>
    <t>Исполнение бюджетной росписи по целевым программам за 2011 - 2012 годы</t>
  </si>
  <si>
    <t>дворовые террит, устр-во тротуара</t>
  </si>
  <si>
    <t xml:space="preserve">прочие мероприятия                      </t>
  </si>
  <si>
    <t xml:space="preserve">содержание дорог, тротуаров                      </t>
  </si>
  <si>
    <t>Всего</t>
  </si>
  <si>
    <t>внебют</t>
  </si>
  <si>
    <t>рай б-т</t>
  </si>
  <si>
    <t>Уточненный                       бюджет</t>
  </si>
  <si>
    <t>Утвержденный бюджет</t>
  </si>
  <si>
    <r>
      <t xml:space="preserve">Утвержденный бюджет             </t>
    </r>
    <r>
      <rPr>
        <b/>
        <sz val="12"/>
        <color indexed="8"/>
        <rFont val="Calibri"/>
        <family val="2"/>
      </rPr>
      <t>на 2013 год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</si>
</sst>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%"/>
  </numFmts>
  <fonts count="32">
    <font>
      <sz val="11"/>
      <color indexed="8"/>
      <name val="Calibri"/>
      <family val="2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 style="thin"/>
      <right/>
      <top style="dotted"/>
      <bottom style="dotted"/>
    </border>
    <border>
      <left style="double"/>
      <right style="thin"/>
      <top style="thin"/>
      <bottom style="medium"/>
    </border>
    <border>
      <left/>
      <right style="double"/>
      <top/>
      <bottom style="medium"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thin"/>
      <top/>
      <bottom style="medium"/>
    </border>
    <border>
      <left style="double"/>
      <right style="thin"/>
      <top style="thin"/>
      <bottom style="dotted"/>
    </border>
    <border>
      <left/>
      <right style="double"/>
      <top style="thin"/>
      <bottom style="dotted"/>
    </border>
    <border>
      <left style="double"/>
      <right style="thin"/>
      <top/>
      <bottom style="thin"/>
    </border>
    <border>
      <left style="double"/>
      <right style="thin"/>
      <top style="dotted"/>
      <bottom style="dotted"/>
    </border>
    <border>
      <left/>
      <right style="double"/>
      <top style="dotted"/>
      <bottom style="dotted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medium"/>
    </border>
    <border>
      <left/>
      <right style="double"/>
      <top style="thin"/>
      <bottom style="medium"/>
    </border>
    <border>
      <left style="double"/>
      <right style="thin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double"/>
      <right/>
      <top/>
      <bottom style="medium"/>
    </border>
    <border>
      <left style="double"/>
      <right/>
      <top style="dotted"/>
      <bottom style="dotted"/>
    </border>
    <border>
      <left/>
      <right style="double"/>
      <top/>
      <bottom style="dotted"/>
    </border>
    <border>
      <left style="double"/>
      <right style="double"/>
      <top style="thin"/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thin"/>
      <right style="double"/>
      <top style="dotted"/>
      <bottom style="dotted"/>
    </border>
    <border>
      <left style="double"/>
      <right style="double"/>
      <top/>
      <bottom style="thin"/>
    </border>
    <border>
      <left style="double"/>
      <right style="double"/>
      <top/>
      <bottom style="medium"/>
    </border>
    <border>
      <left style="double"/>
      <right style="double"/>
      <top style="dotted"/>
      <bottom style="dotted"/>
    </border>
    <border>
      <left style="double"/>
      <right style="thin"/>
      <top/>
      <bottom style="dotted"/>
    </border>
    <border>
      <left style="thin"/>
      <right style="thin"/>
      <top/>
      <bottom style="dotted"/>
    </border>
    <border>
      <left style="double"/>
      <right/>
      <top/>
      <bottom style="dotted"/>
    </border>
    <border>
      <left style="double"/>
      <right style="double"/>
      <top/>
      <bottom style="dotted"/>
    </border>
    <border>
      <left style="thin"/>
      <right/>
      <top/>
      <bottom style="thin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/>
      <top/>
      <bottom/>
    </border>
    <border>
      <left style="double"/>
      <right style="double"/>
      <top style="medium"/>
      <bottom/>
    </border>
    <border>
      <left style="double"/>
      <right/>
      <top style="thin"/>
      <bottom style="dotted"/>
    </border>
    <border>
      <left style="double"/>
      <right style="double"/>
      <top style="thin"/>
      <bottom style="dotted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/>
    </border>
    <border>
      <left style="thin"/>
      <right style="double"/>
      <top style="thin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164" fontId="12" fillId="0" borderId="18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3" fillId="0" borderId="20" xfId="0" applyNumberFormat="1" applyFont="1" applyFill="1" applyBorder="1" applyAlignment="1">
      <alignment horizontal="right" vertical="center"/>
    </xf>
    <xf numFmtId="164" fontId="13" fillId="0" borderId="11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164" fontId="13" fillId="0" borderId="17" xfId="0" applyNumberFormat="1" applyFont="1" applyBorder="1" applyAlignment="1">
      <alignment horizontal="right" vertical="center"/>
    </xf>
    <xf numFmtId="164" fontId="13" fillId="0" borderId="20" xfId="0" applyNumberFormat="1" applyFont="1" applyBorder="1" applyAlignment="1">
      <alignment horizontal="right" vertical="center"/>
    </xf>
    <xf numFmtId="164" fontId="13" fillId="0" borderId="14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horizontal="right" vertical="center"/>
    </xf>
    <xf numFmtId="164" fontId="13" fillId="0" borderId="17" xfId="0" applyNumberFormat="1" applyFont="1" applyFill="1" applyBorder="1" applyAlignment="1">
      <alignment horizontal="right" vertical="center"/>
    </xf>
    <xf numFmtId="164" fontId="12" fillId="0" borderId="11" xfId="0" applyNumberFormat="1" applyFont="1" applyFill="1" applyBorder="1" applyAlignment="1">
      <alignment horizontal="right" vertical="center"/>
    </xf>
    <xf numFmtId="164" fontId="13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right" vertical="center"/>
    </xf>
    <xf numFmtId="164" fontId="12" fillId="0" borderId="27" xfId="0" applyNumberFormat="1" applyFont="1" applyBorder="1" applyAlignment="1">
      <alignment horizontal="right" vertical="center"/>
    </xf>
    <xf numFmtId="164" fontId="13" fillId="0" borderId="28" xfId="0" applyNumberFormat="1" applyFont="1" applyFill="1" applyBorder="1" applyAlignment="1">
      <alignment horizontal="right" vertical="center"/>
    </xf>
    <xf numFmtId="164" fontId="13" fillId="0" borderId="25" xfId="0" applyNumberFormat="1" applyFont="1" applyFill="1" applyBorder="1" applyAlignment="1">
      <alignment horizontal="right" vertical="center"/>
    </xf>
    <xf numFmtId="164" fontId="13" fillId="0" borderId="28" xfId="0" applyNumberFormat="1" applyFont="1" applyBorder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164" fontId="10" fillId="0" borderId="29" xfId="0" applyNumberFormat="1" applyFont="1" applyBorder="1" applyAlignment="1">
      <alignment horizontal="right" vertical="center"/>
    </xf>
    <xf numFmtId="164" fontId="10" fillId="0" borderId="30" xfId="0" applyNumberFormat="1" applyFont="1" applyBorder="1" applyAlignment="1">
      <alignment horizontal="right" vertical="center"/>
    </xf>
    <xf numFmtId="164" fontId="10" fillId="0" borderId="31" xfId="0" applyNumberFormat="1" applyFont="1" applyBorder="1" applyAlignment="1">
      <alignment horizontal="right" vertical="center"/>
    </xf>
    <xf numFmtId="164" fontId="10" fillId="0" borderId="27" xfId="0" applyNumberFormat="1" applyFont="1" applyBorder="1" applyAlignment="1">
      <alignment horizontal="right" vertical="center"/>
    </xf>
    <xf numFmtId="164" fontId="13" fillId="0" borderId="32" xfId="0" applyNumberFormat="1" applyFont="1" applyBorder="1" applyAlignment="1">
      <alignment horizontal="right" vertical="center"/>
    </xf>
    <xf numFmtId="164" fontId="13" fillId="0" borderId="33" xfId="0" applyNumberFormat="1" applyFont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164" fontId="12" fillId="0" borderId="34" xfId="0" applyNumberFormat="1" applyFont="1" applyFill="1" applyBorder="1" applyAlignment="1">
      <alignment horizontal="right" vertical="center"/>
    </xf>
    <xf numFmtId="164" fontId="13" fillId="0" borderId="35" xfId="0" applyNumberFormat="1" applyFont="1" applyFill="1" applyBorder="1" applyAlignment="1">
      <alignment horizontal="right" vertical="center"/>
    </xf>
    <xf numFmtId="164" fontId="13" fillId="0" borderId="36" xfId="0" applyNumberFormat="1" applyFont="1" applyFill="1" applyBorder="1" applyAlignment="1">
      <alignment horizontal="right" vertical="center"/>
    </xf>
    <xf numFmtId="164" fontId="13" fillId="0" borderId="37" xfId="0" applyNumberFormat="1" applyFont="1" applyFill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28" xfId="0" applyNumberFormat="1" applyFont="1" applyBorder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38" xfId="0" applyNumberFormat="1" applyFont="1" applyBorder="1" applyAlignment="1">
      <alignment horizontal="right" vertical="center"/>
    </xf>
    <xf numFmtId="4" fontId="13" fillId="0" borderId="39" xfId="0" applyNumberFormat="1" applyFont="1" applyFill="1" applyBorder="1" applyAlignment="1">
      <alignment horizontal="right" vertical="center"/>
    </xf>
    <xf numFmtId="164" fontId="13" fillId="0" borderId="40" xfId="0" applyNumberFormat="1" applyFont="1" applyFill="1" applyBorder="1" applyAlignment="1">
      <alignment horizontal="right" vertical="center"/>
    </xf>
    <xf numFmtId="4" fontId="13" fillId="0" borderId="32" xfId="0" applyNumberFormat="1" applyFont="1" applyFill="1" applyBorder="1" applyAlignment="1">
      <alignment horizontal="right" vertical="center"/>
    </xf>
    <xf numFmtId="164" fontId="13" fillId="0" borderId="33" xfId="0" applyNumberFormat="1" applyFont="1" applyFill="1" applyBorder="1" applyAlignment="1">
      <alignment horizontal="right" vertical="center"/>
    </xf>
    <xf numFmtId="4" fontId="13" fillId="0" borderId="28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right" vertical="center"/>
    </xf>
    <xf numFmtId="164" fontId="13" fillId="0" borderId="38" xfId="0" applyNumberFormat="1" applyFont="1" applyFill="1" applyBorder="1" applyAlignment="1">
      <alignment horizontal="right" vertical="center"/>
    </xf>
    <xf numFmtId="4" fontId="12" fillId="0" borderId="39" xfId="0" applyNumberFormat="1" applyFont="1" applyBorder="1" applyAlignment="1">
      <alignment horizontal="right" vertical="center"/>
    </xf>
    <xf numFmtId="4" fontId="12" fillId="0" borderId="40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12" fillId="0" borderId="41" xfId="0" applyNumberFormat="1" applyFont="1" applyBorder="1" applyAlignment="1">
      <alignment horizontal="right" vertical="center"/>
    </xf>
    <xf numFmtId="4" fontId="13" fillId="0" borderId="38" xfId="0" applyNumberFormat="1" applyFont="1" applyBorder="1" applyAlignment="1">
      <alignment horizontal="right" vertical="center"/>
    </xf>
    <xf numFmtId="164" fontId="12" fillId="0" borderId="42" xfId="0" applyNumberFormat="1" applyFont="1" applyBorder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164" fontId="13" fillId="0" borderId="43" xfId="0" applyNumberFormat="1" applyFont="1" applyBorder="1" applyAlignment="1">
      <alignment horizontal="right" vertical="center"/>
    </xf>
    <xf numFmtId="4" fontId="13" fillId="0" borderId="39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/>
    </xf>
    <xf numFmtId="4" fontId="13" fillId="0" borderId="35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/>
    </xf>
    <xf numFmtId="4" fontId="13" fillId="0" borderId="24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164" fontId="13" fillId="0" borderId="23" xfId="0" applyNumberFormat="1" applyFont="1" applyFill="1" applyBorder="1" applyAlignment="1">
      <alignment horizontal="right" vertical="center"/>
    </xf>
    <xf numFmtId="164" fontId="13" fillId="0" borderId="44" xfId="0" applyNumberFormat="1" applyFont="1" applyFill="1" applyBorder="1" applyAlignment="1">
      <alignment horizontal="right" vertical="center"/>
    </xf>
    <xf numFmtId="0" fontId="8" fillId="0" borderId="45" xfId="0" applyFont="1" applyBorder="1" applyAlignment="1">
      <alignment horizontal="center" vertical="center" wrapText="1"/>
    </xf>
    <xf numFmtId="4" fontId="13" fillId="0" borderId="46" xfId="0" applyNumberFormat="1" applyFont="1" applyBorder="1" applyAlignment="1">
      <alignment/>
    </xf>
    <xf numFmtId="4" fontId="13" fillId="0" borderId="47" xfId="0" applyNumberFormat="1" applyFont="1" applyBorder="1" applyAlignment="1">
      <alignment/>
    </xf>
    <xf numFmtId="4" fontId="13" fillId="0" borderId="45" xfId="0" applyNumberFormat="1" applyFont="1" applyBorder="1" applyAlignment="1">
      <alignment/>
    </xf>
    <xf numFmtId="164" fontId="13" fillId="0" borderId="48" xfId="0" applyNumberFormat="1" applyFont="1" applyFill="1" applyBorder="1" applyAlignment="1">
      <alignment horizontal="right" vertical="center"/>
    </xf>
    <xf numFmtId="4" fontId="12" fillId="0" borderId="49" xfId="0" applyNumberFormat="1" applyFont="1" applyBorder="1" applyAlignment="1">
      <alignment horizontal="right" vertical="center"/>
    </xf>
    <xf numFmtId="4" fontId="12" fillId="0" borderId="50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/>
    </xf>
    <xf numFmtId="4" fontId="13" fillId="0" borderId="51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4" fontId="12" fillId="0" borderId="45" xfId="0" applyNumberFormat="1" applyFont="1" applyFill="1" applyBorder="1" applyAlignment="1">
      <alignment horizontal="right" vertical="center"/>
    </xf>
    <xf numFmtId="4" fontId="13" fillId="0" borderId="47" xfId="0" applyNumberFormat="1" applyFont="1" applyFill="1" applyBorder="1" applyAlignment="1">
      <alignment horizontal="right" vertical="center"/>
    </xf>
    <xf numFmtId="4" fontId="13" fillId="0" borderId="50" xfId="0" applyNumberFormat="1" applyFont="1" applyFill="1" applyBorder="1" applyAlignment="1">
      <alignment horizontal="right" vertical="center"/>
    </xf>
    <xf numFmtId="4" fontId="13" fillId="0" borderId="45" xfId="0" applyNumberFormat="1" applyFont="1" applyFill="1" applyBorder="1" applyAlignment="1">
      <alignment horizontal="right" vertical="center"/>
    </xf>
    <xf numFmtId="4" fontId="13" fillId="0" borderId="45" xfId="0" applyNumberFormat="1" applyFont="1" applyBorder="1" applyAlignment="1">
      <alignment horizontal="right" vertical="center"/>
    </xf>
    <xf numFmtId="4" fontId="13" fillId="0" borderId="46" xfId="0" applyNumberFormat="1" applyFont="1" applyFill="1" applyBorder="1" applyAlignment="1">
      <alignment horizontal="right" vertical="center"/>
    </xf>
    <xf numFmtId="4" fontId="13" fillId="0" borderId="51" xfId="0" applyNumberFormat="1" applyFont="1" applyFill="1" applyBorder="1" applyAlignment="1">
      <alignment horizontal="right" vertical="center"/>
    </xf>
    <xf numFmtId="164" fontId="13" fillId="0" borderId="52" xfId="0" applyNumberFormat="1" applyFont="1" applyBorder="1" applyAlignment="1">
      <alignment horizontal="right" vertical="center"/>
    </xf>
    <xf numFmtId="164" fontId="13" fillId="0" borderId="53" xfId="0" applyNumberFormat="1" applyFont="1" applyBorder="1" applyAlignment="1">
      <alignment horizontal="right" vertical="center"/>
    </xf>
    <xf numFmtId="164" fontId="13" fillId="0" borderId="44" xfId="0" applyNumberFormat="1" applyFont="1" applyBorder="1" applyAlignment="1">
      <alignment horizontal="right" vertical="center"/>
    </xf>
    <xf numFmtId="164" fontId="13" fillId="0" borderId="54" xfId="0" applyNumberFormat="1" applyFont="1" applyBorder="1" applyAlignment="1">
      <alignment horizontal="right" vertical="center"/>
    </xf>
    <xf numFmtId="4" fontId="13" fillId="0" borderId="55" xfId="0" applyNumberFormat="1" applyFont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 wrapText="1"/>
    </xf>
    <xf numFmtId="164" fontId="10" fillId="0" borderId="32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10" fillId="0" borderId="33" xfId="0" applyNumberFormat="1" applyFont="1" applyBorder="1" applyAlignment="1">
      <alignment horizontal="right" vertical="center"/>
    </xf>
    <xf numFmtId="4" fontId="11" fillId="0" borderId="57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58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1" fillId="0" borderId="6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4" fontId="11" fillId="0" borderId="59" xfId="0" applyNumberFormat="1" applyFont="1" applyFill="1" applyBorder="1" applyAlignment="1">
      <alignment horizontal="center" vertical="center"/>
    </xf>
    <xf numFmtId="4" fontId="11" fillId="0" borderId="60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4" fontId="11" fillId="0" borderId="5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58" xfId="0" applyNumberFormat="1" applyFont="1" applyBorder="1" applyAlignment="1">
      <alignment horizontal="center" vertical="center"/>
    </xf>
    <xf numFmtId="4" fontId="10" fillId="0" borderId="60" xfId="0" applyNumberFormat="1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58" xfId="0" applyNumberFormat="1" applyFont="1" applyFill="1" applyBorder="1" applyAlignment="1">
      <alignment horizontal="center" vertical="center"/>
    </xf>
    <xf numFmtId="4" fontId="10" fillId="0" borderId="59" xfId="0" applyNumberFormat="1" applyFont="1" applyFill="1" applyBorder="1" applyAlignment="1">
      <alignment horizontal="center" vertical="center"/>
    </xf>
    <xf numFmtId="4" fontId="11" fillId="0" borderId="62" xfId="0" applyNumberFormat="1" applyFont="1" applyBorder="1" applyAlignment="1">
      <alignment horizontal="center" vertical="center"/>
    </xf>
    <xf numFmtId="164" fontId="10" fillId="0" borderId="60" xfId="0" applyNumberFormat="1" applyFont="1" applyFill="1" applyBorder="1" applyAlignment="1">
      <alignment horizontal="center" vertical="center"/>
    </xf>
    <xf numFmtId="164" fontId="10" fillId="0" borderId="62" xfId="0" applyNumberFormat="1" applyFont="1" applyFill="1" applyBorder="1" applyAlignment="1">
      <alignment horizontal="center" vertical="center"/>
    </xf>
    <xf numFmtId="164" fontId="10" fillId="0" borderId="61" xfId="0" applyNumberFormat="1" applyFont="1" applyFill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164" fontId="11" fillId="0" borderId="59" xfId="0" applyNumberFormat="1" applyFont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164" fontId="11" fillId="0" borderId="62" xfId="0" applyNumberFormat="1" applyFont="1" applyBorder="1" applyAlignment="1">
      <alignment horizontal="center" vertical="center"/>
    </xf>
    <xf numFmtId="164" fontId="13" fillId="0" borderId="63" xfId="0" applyNumberFormat="1" applyFont="1" applyBorder="1" applyAlignment="1">
      <alignment horizontal="right" vertical="center"/>
    </xf>
    <xf numFmtId="164" fontId="13" fillId="0" borderId="64" xfId="0" applyNumberFormat="1" applyFont="1" applyBorder="1" applyAlignment="1">
      <alignment horizontal="right" vertical="center"/>
    </xf>
    <xf numFmtId="164" fontId="13" fillId="0" borderId="65" xfId="0" applyNumberFormat="1" applyFont="1" applyBorder="1" applyAlignment="1">
      <alignment horizontal="right" vertical="center"/>
    </xf>
    <xf numFmtId="4" fontId="13" fillId="0" borderId="66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4" fontId="10" fillId="0" borderId="70" xfId="0" applyNumberFormat="1" applyFont="1" applyBorder="1" applyAlignment="1">
      <alignment horizontal="center" vertical="center"/>
    </xf>
    <xf numFmtId="4" fontId="10" fillId="0" borderId="71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64" fontId="13" fillId="0" borderId="72" xfId="0" applyNumberFormat="1" applyFont="1" applyBorder="1" applyAlignment="1">
      <alignment horizontal="right" vertical="center"/>
    </xf>
    <xf numFmtId="164" fontId="13" fillId="0" borderId="21" xfId="0" applyNumberFormat="1" applyFont="1" applyBorder="1" applyAlignment="1">
      <alignment horizontal="right" vertical="center"/>
    </xf>
    <xf numFmtId="164" fontId="13" fillId="0" borderId="30" xfId="0" applyNumberFormat="1" applyFont="1" applyBorder="1" applyAlignment="1">
      <alignment horizontal="right" vertical="center"/>
    </xf>
    <xf numFmtId="4" fontId="13" fillId="0" borderId="73" xfId="0" applyNumberFormat="1" applyFont="1" applyBorder="1" applyAlignment="1">
      <alignment horizontal="right" vertical="center"/>
    </xf>
    <xf numFmtId="164" fontId="13" fillId="0" borderId="26" xfId="0" applyNumberFormat="1" applyFont="1" applyBorder="1" applyAlignment="1">
      <alignment horizontal="right" vertical="center"/>
    </xf>
    <xf numFmtId="164" fontId="13" fillId="0" borderId="19" xfId="0" applyNumberFormat="1" applyFont="1" applyBorder="1" applyAlignment="1">
      <alignment horizontal="right" vertical="center"/>
    </xf>
    <xf numFmtId="164" fontId="13" fillId="0" borderId="27" xfId="0" applyNumberFormat="1" applyFont="1" applyBorder="1" applyAlignment="1">
      <alignment horizontal="right" vertical="center"/>
    </xf>
    <xf numFmtId="4" fontId="13" fillId="0" borderId="49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164" fontId="13" fillId="0" borderId="35" xfId="0" applyNumberFormat="1" applyFont="1" applyBorder="1" applyAlignment="1">
      <alignment horizontal="right" vertical="center"/>
    </xf>
    <xf numFmtId="164" fontId="13" fillId="0" borderId="41" xfId="0" applyNumberFormat="1" applyFont="1" applyBorder="1" applyAlignment="1">
      <alignment horizontal="right" vertical="center"/>
    </xf>
    <xf numFmtId="4" fontId="13" fillId="0" borderId="47" xfId="0" applyNumberFormat="1" applyFont="1" applyBorder="1" applyAlignment="1">
      <alignment horizontal="right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7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" fontId="4" fillId="0" borderId="74" xfId="0" applyNumberFormat="1" applyFont="1" applyFill="1" applyBorder="1" applyAlignment="1">
      <alignment horizontal="center" vertical="center" wrapText="1"/>
    </xf>
    <xf numFmtId="1" fontId="0" fillId="0" borderId="76" xfId="0" applyNumberFormat="1" applyBorder="1" applyAlignment="1">
      <alignment horizontal="center" vertical="center" wrapText="1"/>
    </xf>
    <xf numFmtId="4" fontId="7" fillId="0" borderId="75" xfId="0" applyNumberFormat="1" applyFont="1" applyBorder="1" applyAlignment="1">
      <alignment horizontal="left" vertical="center" wrapText="1"/>
    </xf>
    <xf numFmtId="0" fontId="0" fillId="0" borderId="77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75" xfId="0" applyFill="1" applyBorder="1" applyAlignment="1">
      <alignment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8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85" xfId="0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7" xfId="0" applyBorder="1" applyAlignment="1">
      <alignment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7" fillId="0" borderId="75" xfId="0" applyFont="1" applyBorder="1" applyAlignment="1">
      <alignment horizontal="left" vertical="center" wrapText="1"/>
    </xf>
    <xf numFmtId="0" fontId="0" fillId="0" borderId="8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86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84" zoomScaleSheetLayoutView="84" zoomScalePageLayoutView="0" workbookViewId="0" topLeftCell="A1">
      <selection activeCell="M14" sqref="M14"/>
    </sheetView>
  </sheetViews>
  <sheetFormatPr defaultColWidth="9.140625" defaultRowHeight="15"/>
  <cols>
    <col min="1" max="1" width="8.00390625" style="0" customWidth="1"/>
    <col min="2" max="2" width="30.57421875" style="0" customWidth="1"/>
    <col min="3" max="3" width="10.28125" style="0" customWidth="1"/>
    <col min="4" max="4" width="15.57421875" style="0" customWidth="1"/>
    <col min="5" max="5" width="14.57421875" style="0" customWidth="1"/>
    <col min="6" max="6" width="15.28125" style="0" customWidth="1"/>
    <col min="7" max="7" width="14.8515625" style="0" customWidth="1"/>
    <col min="8" max="8" width="15.8515625" style="0" customWidth="1"/>
    <col min="9" max="9" width="16.140625" style="0" customWidth="1"/>
    <col min="10" max="10" width="14.421875" style="0" customWidth="1"/>
    <col min="11" max="11" width="10.8515625" style="0" customWidth="1"/>
    <col min="12" max="12" width="13.00390625" style="0" bestFit="1" customWidth="1"/>
  </cols>
  <sheetData>
    <row r="1" spans="1:6" ht="15">
      <c r="A1" t="s">
        <v>0</v>
      </c>
      <c r="F1" s="1"/>
    </row>
    <row r="2" spans="1:10" ht="19.5" customHeight="1">
      <c r="A2" s="200" t="s">
        <v>34</v>
      </c>
      <c r="B2" s="201"/>
      <c r="C2" s="201"/>
      <c r="D2" s="201"/>
      <c r="E2" s="201"/>
      <c r="F2" s="201"/>
      <c r="G2" s="202"/>
      <c r="H2" s="202"/>
      <c r="I2" s="202"/>
      <c r="J2" s="202"/>
    </row>
    <row r="3" ht="7.5" customHeight="1" thickBot="1"/>
    <row r="4" spans="1:12" ht="16.5" thickTop="1">
      <c r="A4" s="224" t="s">
        <v>1</v>
      </c>
      <c r="B4" s="227" t="s">
        <v>2</v>
      </c>
      <c r="C4" s="230" t="s">
        <v>18</v>
      </c>
      <c r="D4" s="204" t="s">
        <v>21</v>
      </c>
      <c r="E4" s="205"/>
      <c r="F4" s="206"/>
      <c r="G4" s="204" t="s">
        <v>22</v>
      </c>
      <c r="H4" s="205"/>
      <c r="I4" s="206"/>
      <c r="J4" s="215" t="s">
        <v>43</v>
      </c>
      <c r="K4" s="187"/>
      <c r="L4" s="3"/>
    </row>
    <row r="5" spans="1:12" ht="15" customHeight="1">
      <c r="A5" s="225"/>
      <c r="B5" s="228"/>
      <c r="C5" s="231"/>
      <c r="D5" s="207" t="s">
        <v>42</v>
      </c>
      <c r="E5" s="209" t="s">
        <v>41</v>
      </c>
      <c r="F5" s="211" t="s">
        <v>17</v>
      </c>
      <c r="G5" s="207" t="s">
        <v>42</v>
      </c>
      <c r="H5" s="209" t="s">
        <v>41</v>
      </c>
      <c r="I5" s="211" t="s">
        <v>17</v>
      </c>
      <c r="J5" s="216"/>
      <c r="K5" s="3"/>
      <c r="L5" s="3"/>
    </row>
    <row r="6" spans="1:12" ht="15">
      <c r="A6" s="225"/>
      <c r="B6" s="228"/>
      <c r="C6" s="231"/>
      <c r="D6" s="207"/>
      <c r="E6" s="209"/>
      <c r="F6" s="211"/>
      <c r="G6" s="207"/>
      <c r="H6" s="209"/>
      <c r="I6" s="211"/>
      <c r="J6" s="216"/>
      <c r="K6" s="3"/>
      <c r="L6" s="3"/>
    </row>
    <row r="7" spans="1:12" ht="15">
      <c r="A7" s="225"/>
      <c r="B7" s="228"/>
      <c r="C7" s="231"/>
      <c r="D7" s="207"/>
      <c r="E7" s="209"/>
      <c r="F7" s="211"/>
      <c r="G7" s="207"/>
      <c r="H7" s="209"/>
      <c r="I7" s="211"/>
      <c r="J7" s="216"/>
      <c r="K7" s="3"/>
      <c r="L7" s="3"/>
    </row>
    <row r="8" spans="1:12" ht="15">
      <c r="A8" s="226"/>
      <c r="B8" s="229"/>
      <c r="C8" s="232"/>
      <c r="D8" s="208"/>
      <c r="E8" s="210"/>
      <c r="F8" s="212"/>
      <c r="G8" s="208"/>
      <c r="H8" s="210"/>
      <c r="I8" s="212"/>
      <c r="J8" s="217"/>
      <c r="K8" s="187"/>
      <c r="L8" s="187"/>
    </row>
    <row r="9" spans="1:10" ht="11.25" customHeight="1" thickBot="1">
      <c r="A9" s="36">
        <v>1</v>
      </c>
      <c r="B9" s="4">
        <v>2</v>
      </c>
      <c r="C9" s="145">
        <v>3</v>
      </c>
      <c r="D9" s="36">
        <v>4</v>
      </c>
      <c r="E9" s="5">
        <v>5</v>
      </c>
      <c r="F9" s="37">
        <v>6</v>
      </c>
      <c r="G9" s="36">
        <v>7</v>
      </c>
      <c r="H9" s="5">
        <v>8</v>
      </c>
      <c r="I9" s="37">
        <v>9</v>
      </c>
      <c r="J9" s="82">
        <v>10</v>
      </c>
    </row>
    <row r="10" spans="1:11" ht="45" customHeight="1">
      <c r="A10" s="213">
        <v>1</v>
      </c>
      <c r="B10" s="203" t="s">
        <v>4</v>
      </c>
      <c r="C10" s="146" t="s">
        <v>23</v>
      </c>
      <c r="D10" s="139">
        <f aca="true" t="shared" si="0" ref="D10:J10">SUM(D11:D13)</f>
        <v>665000</v>
      </c>
      <c r="E10" s="140">
        <f t="shared" si="0"/>
        <v>3126749.7</v>
      </c>
      <c r="F10" s="137">
        <f t="shared" si="0"/>
        <v>3126749.7</v>
      </c>
      <c r="G10" s="139">
        <f>SUM(G11:G13)</f>
        <v>350000</v>
      </c>
      <c r="H10" s="140">
        <f>SUM(H11:H13)</f>
        <v>1120730</v>
      </c>
      <c r="I10" s="137">
        <f t="shared" si="0"/>
        <v>1120730</v>
      </c>
      <c r="J10" s="126">
        <f t="shared" si="0"/>
        <v>350000</v>
      </c>
      <c r="K10" s="186"/>
    </row>
    <row r="11" spans="1:11" ht="15.75" customHeight="1">
      <c r="A11" s="214"/>
      <c r="B11" s="194"/>
      <c r="C11" s="147" t="s">
        <v>20</v>
      </c>
      <c r="D11" s="38">
        <v>0</v>
      </c>
      <c r="E11" s="14">
        <v>2000000</v>
      </c>
      <c r="F11" s="39">
        <v>2000000</v>
      </c>
      <c r="G11" s="38">
        <v>0</v>
      </c>
      <c r="H11" s="14">
        <v>592630</v>
      </c>
      <c r="I11" s="39">
        <v>592630</v>
      </c>
      <c r="J11" s="87"/>
      <c r="K11" s="6"/>
    </row>
    <row r="12" spans="1:11" ht="15.75" customHeight="1">
      <c r="A12" s="214"/>
      <c r="B12" s="194"/>
      <c r="C12" s="147" t="s">
        <v>19</v>
      </c>
      <c r="D12" s="38">
        <v>0</v>
      </c>
      <c r="E12" s="15">
        <v>600000</v>
      </c>
      <c r="F12" s="39">
        <v>600000</v>
      </c>
      <c r="G12" s="38">
        <v>0</v>
      </c>
      <c r="H12" s="15">
        <v>0</v>
      </c>
      <c r="I12" s="39">
        <v>0</v>
      </c>
      <c r="J12" s="87"/>
      <c r="K12" s="6"/>
    </row>
    <row r="13" spans="1:11" ht="15.75" customHeight="1" thickBot="1">
      <c r="A13" s="214"/>
      <c r="B13" s="194"/>
      <c r="C13" s="147" t="s">
        <v>3</v>
      </c>
      <c r="D13" s="38">
        <v>665000</v>
      </c>
      <c r="E13" s="16">
        <v>526749.7</v>
      </c>
      <c r="F13" s="39">
        <v>526749.7</v>
      </c>
      <c r="G13" s="71">
        <v>350000</v>
      </c>
      <c r="H13" s="16">
        <v>528100</v>
      </c>
      <c r="I13" s="72">
        <v>528100</v>
      </c>
      <c r="J13" s="88">
        <v>350000</v>
      </c>
      <c r="K13" s="6"/>
    </row>
    <row r="14" spans="1:11" ht="51.75" customHeight="1">
      <c r="A14" s="190">
        <v>2</v>
      </c>
      <c r="B14" s="203" t="s">
        <v>5</v>
      </c>
      <c r="C14" s="146" t="s">
        <v>23</v>
      </c>
      <c r="D14" s="124">
        <f>D15</f>
        <v>627700</v>
      </c>
      <c r="E14" s="127">
        <f>E15</f>
        <v>514608.63</v>
      </c>
      <c r="F14" s="128">
        <f>SUM(F15:F15)</f>
        <v>514608.63</v>
      </c>
      <c r="G14" s="124">
        <f>G15</f>
        <v>300000</v>
      </c>
      <c r="H14" s="127">
        <f>H15</f>
        <v>273514.34</v>
      </c>
      <c r="I14" s="128">
        <f>SUM(I15:I15)</f>
        <v>273514.34</v>
      </c>
      <c r="J14" s="138">
        <f>SUM(J15:J15)</f>
        <v>0</v>
      </c>
      <c r="K14" s="186"/>
    </row>
    <row r="15" spans="1:12" ht="15.75" thickBot="1">
      <c r="A15" s="192"/>
      <c r="B15" s="195"/>
      <c r="C15" s="148" t="s">
        <v>3</v>
      </c>
      <c r="D15" s="40">
        <v>627700</v>
      </c>
      <c r="E15" s="17">
        <v>514608.63</v>
      </c>
      <c r="F15" s="41">
        <v>514608.63</v>
      </c>
      <c r="G15" s="40">
        <v>300000</v>
      </c>
      <c r="H15" s="17">
        <v>273514.34</v>
      </c>
      <c r="I15" s="41">
        <v>273514.34</v>
      </c>
      <c r="J15" s="89">
        <v>0</v>
      </c>
      <c r="K15" s="6"/>
      <c r="L15" s="189"/>
    </row>
    <row r="16" spans="1:11" ht="45.75" customHeight="1">
      <c r="A16" s="190">
        <v>3</v>
      </c>
      <c r="B16" s="203" t="s">
        <v>6</v>
      </c>
      <c r="C16" s="146" t="s">
        <v>23</v>
      </c>
      <c r="D16" s="124">
        <v>374528</v>
      </c>
      <c r="E16" s="127">
        <f>SUM(E17)</f>
        <v>590993.61</v>
      </c>
      <c r="F16" s="137">
        <f>SUM(F17:F17)</f>
        <v>590993.51</v>
      </c>
      <c r="G16" s="124">
        <f>G17</f>
        <v>700000</v>
      </c>
      <c r="H16" s="127">
        <f>SUM(H17)</f>
        <v>99884</v>
      </c>
      <c r="I16" s="137">
        <f>SUM(I17:I17)</f>
        <v>99884</v>
      </c>
      <c r="J16" s="111">
        <f>SUM(J17)</f>
        <v>410000</v>
      </c>
      <c r="K16" s="186"/>
    </row>
    <row r="17" spans="1:12" ht="15.75" thickBot="1">
      <c r="A17" s="192"/>
      <c r="B17" s="195"/>
      <c r="C17" s="148" t="s">
        <v>3</v>
      </c>
      <c r="D17" s="42">
        <v>374528</v>
      </c>
      <c r="E17" s="18">
        <v>590993.61</v>
      </c>
      <c r="F17" s="43">
        <v>590993.51</v>
      </c>
      <c r="G17" s="42">
        <v>700000</v>
      </c>
      <c r="H17" s="18">
        <v>99884</v>
      </c>
      <c r="I17" s="43">
        <v>99884</v>
      </c>
      <c r="J17" s="89">
        <v>410000</v>
      </c>
      <c r="K17" s="6"/>
      <c r="L17" s="189"/>
    </row>
    <row r="18" spans="1:11" ht="75">
      <c r="A18" s="219">
        <v>4</v>
      </c>
      <c r="B18" s="11" t="s">
        <v>7</v>
      </c>
      <c r="C18" s="149" t="s">
        <v>23</v>
      </c>
      <c r="D18" s="155">
        <f>SUM(D20:D24)</f>
        <v>2536000</v>
      </c>
      <c r="E18" s="156">
        <f>SUM(E22:E24)</f>
        <v>2447622.44</v>
      </c>
      <c r="F18" s="157">
        <f>SUM(F22:F24)</f>
        <v>2447622.44</v>
      </c>
      <c r="G18" s="158">
        <f>SUM(G19:G24)</f>
        <v>395000</v>
      </c>
      <c r="H18" s="161">
        <f>SUM(H19:H24)</f>
        <v>8922134.76</v>
      </c>
      <c r="I18" s="160">
        <f>SUM(I19:I24)</f>
        <v>8918034.01</v>
      </c>
      <c r="J18" s="159">
        <f>SUM(J19:J24)</f>
        <v>7032560</v>
      </c>
      <c r="K18" s="186"/>
    </row>
    <row r="19" spans="1:11" ht="15">
      <c r="A19" s="220"/>
      <c r="B19" s="8" t="s">
        <v>26</v>
      </c>
      <c r="C19" s="221" t="s">
        <v>20</v>
      </c>
      <c r="D19" s="44"/>
      <c r="E19" s="19"/>
      <c r="F19" s="45"/>
      <c r="G19" s="162"/>
      <c r="H19" s="163">
        <v>2991229.86</v>
      </c>
      <c r="I19" s="164">
        <v>2991229.86</v>
      </c>
      <c r="J19" s="165"/>
      <c r="K19" s="6"/>
    </row>
    <row r="20" spans="1:11" ht="15">
      <c r="A20" s="220"/>
      <c r="B20" s="13" t="s">
        <v>25</v>
      </c>
      <c r="C20" s="222"/>
      <c r="D20" s="105"/>
      <c r="E20" s="106"/>
      <c r="F20" s="107"/>
      <c r="G20" s="73"/>
      <c r="H20" s="21">
        <v>2026770.14</v>
      </c>
      <c r="I20" s="49">
        <v>2026770.14</v>
      </c>
      <c r="J20" s="90"/>
      <c r="K20" s="6"/>
    </row>
    <row r="21" spans="1:11" ht="15">
      <c r="A21" s="220"/>
      <c r="B21" s="104" t="s">
        <v>32</v>
      </c>
      <c r="C21" s="223"/>
      <c r="D21" s="46"/>
      <c r="E21" s="20"/>
      <c r="F21" s="47"/>
      <c r="G21" s="166"/>
      <c r="H21" s="167">
        <v>2482000</v>
      </c>
      <c r="I21" s="168">
        <v>2477899.25</v>
      </c>
      <c r="J21" s="169"/>
      <c r="K21" s="6"/>
    </row>
    <row r="22" spans="1:11" ht="15" customHeight="1">
      <c r="A22" s="220"/>
      <c r="B22" s="12" t="s">
        <v>24</v>
      </c>
      <c r="C22" s="218" t="s">
        <v>3</v>
      </c>
      <c r="D22" s="99">
        <v>2536000</v>
      </c>
      <c r="E22" s="100">
        <v>2447622.44</v>
      </c>
      <c r="F22" s="101">
        <v>2447622.44</v>
      </c>
      <c r="G22" s="102">
        <v>228200</v>
      </c>
      <c r="H22" s="100">
        <v>182825.99</v>
      </c>
      <c r="I22" s="101">
        <v>182825.99</v>
      </c>
      <c r="J22" s="103">
        <v>2215500</v>
      </c>
      <c r="K22" s="6"/>
    </row>
    <row r="23" spans="1:11" ht="15" customHeight="1">
      <c r="A23" s="220"/>
      <c r="B23" s="13" t="s">
        <v>37</v>
      </c>
      <c r="C23" s="218"/>
      <c r="D23" s="48"/>
      <c r="E23" s="21"/>
      <c r="F23" s="49"/>
      <c r="G23" s="73">
        <v>166800</v>
      </c>
      <c r="H23" s="21">
        <v>441894.02</v>
      </c>
      <c r="I23" s="49">
        <v>441894.02</v>
      </c>
      <c r="J23" s="90">
        <v>3006230</v>
      </c>
      <c r="K23" s="6"/>
    </row>
    <row r="24" spans="1:11" ht="15" customHeight="1" thickBot="1">
      <c r="A24" s="220"/>
      <c r="B24" s="13" t="s">
        <v>35</v>
      </c>
      <c r="C24" s="218"/>
      <c r="D24" s="48"/>
      <c r="E24" s="21"/>
      <c r="F24" s="49"/>
      <c r="G24" s="73">
        <v>0</v>
      </c>
      <c r="H24" s="21">
        <v>797414.75</v>
      </c>
      <c r="I24" s="49">
        <v>797414.75</v>
      </c>
      <c r="J24" s="90">
        <v>1810830</v>
      </c>
      <c r="K24" s="6"/>
    </row>
    <row r="25" spans="1:11" ht="47.25" customHeight="1">
      <c r="A25" s="190">
        <v>5</v>
      </c>
      <c r="B25" s="233" t="s">
        <v>8</v>
      </c>
      <c r="C25" s="146" t="s">
        <v>23</v>
      </c>
      <c r="D25" s="112">
        <f>D27</f>
        <v>1000000</v>
      </c>
      <c r="E25" s="113">
        <f>E27</f>
        <v>1209366.01</v>
      </c>
      <c r="F25" s="114">
        <f>SUM(F27)</f>
        <v>1209366.01</v>
      </c>
      <c r="G25" s="112">
        <f>SUM(G26:G27)</f>
        <v>1200000</v>
      </c>
      <c r="H25" s="113">
        <f>SUM(H26:H27)</f>
        <v>1024340.73</v>
      </c>
      <c r="I25" s="114">
        <f>SUM(I26:I27)</f>
        <v>1024340.73</v>
      </c>
      <c r="J25" s="111">
        <f>SUM(J27)</f>
        <v>1440000</v>
      </c>
      <c r="K25" s="186"/>
    </row>
    <row r="26" spans="1:11" ht="15.75" customHeight="1">
      <c r="A26" s="191"/>
      <c r="B26" s="234"/>
      <c r="C26" s="154" t="s">
        <v>20</v>
      </c>
      <c r="D26" s="171">
        <v>0</v>
      </c>
      <c r="E26" s="170">
        <v>0</v>
      </c>
      <c r="F26" s="172">
        <v>0</v>
      </c>
      <c r="G26" s="171">
        <v>0</v>
      </c>
      <c r="H26" s="170">
        <v>110900</v>
      </c>
      <c r="I26" s="172">
        <v>110900</v>
      </c>
      <c r="J26" s="173"/>
      <c r="K26" s="6"/>
    </row>
    <row r="27" spans="1:12" ht="16.5" customHeight="1" thickBot="1">
      <c r="A27" s="192"/>
      <c r="B27" s="195"/>
      <c r="C27" s="148" t="s">
        <v>3</v>
      </c>
      <c r="D27" s="42">
        <v>1000000</v>
      </c>
      <c r="E27" s="22">
        <v>1209366.01</v>
      </c>
      <c r="F27" s="43">
        <v>1209366.01</v>
      </c>
      <c r="G27" s="42">
        <v>1200000</v>
      </c>
      <c r="H27" s="22">
        <v>913440.73</v>
      </c>
      <c r="I27" s="43">
        <v>913440.73</v>
      </c>
      <c r="J27" s="91">
        <v>1440000</v>
      </c>
      <c r="K27" s="6"/>
      <c r="L27" s="189"/>
    </row>
    <row r="28" spans="1:11" ht="49.5" customHeight="1">
      <c r="A28" s="190">
        <v>6</v>
      </c>
      <c r="B28" s="203" t="s">
        <v>9</v>
      </c>
      <c r="C28" s="146" t="s">
        <v>23</v>
      </c>
      <c r="D28" s="124">
        <f>D29</f>
        <v>1320000</v>
      </c>
      <c r="E28" s="127">
        <f>E29</f>
        <v>177660</v>
      </c>
      <c r="F28" s="137">
        <f>SUM(F29:F29)</f>
        <v>176406.3</v>
      </c>
      <c r="G28" s="124">
        <f>G29</f>
        <v>960000</v>
      </c>
      <c r="H28" s="127">
        <f>H29</f>
        <v>937100</v>
      </c>
      <c r="I28" s="137">
        <f>SUM(I29:I29)</f>
        <v>924492.49</v>
      </c>
      <c r="J28" s="126">
        <f>J29</f>
        <v>800000</v>
      </c>
      <c r="K28" s="186"/>
    </row>
    <row r="29" spans="1:12" ht="15.75" thickBot="1">
      <c r="A29" s="192"/>
      <c r="B29" s="195"/>
      <c r="C29" s="148" t="s">
        <v>3</v>
      </c>
      <c r="D29" s="50">
        <v>1320000</v>
      </c>
      <c r="E29" s="27">
        <v>177660</v>
      </c>
      <c r="F29" s="51">
        <v>176406.3</v>
      </c>
      <c r="G29" s="50">
        <v>960000</v>
      </c>
      <c r="H29" s="27">
        <v>937100</v>
      </c>
      <c r="I29" s="51">
        <v>924492.49</v>
      </c>
      <c r="J29" s="92">
        <v>800000</v>
      </c>
      <c r="K29" s="6"/>
      <c r="L29" s="189"/>
    </row>
    <row r="30" spans="1:11" ht="37.5" customHeight="1">
      <c r="A30" s="190">
        <v>7</v>
      </c>
      <c r="B30" s="233" t="s">
        <v>33</v>
      </c>
      <c r="C30" s="150" t="s">
        <v>23</v>
      </c>
      <c r="D30" s="134">
        <f>D32</f>
        <v>0</v>
      </c>
      <c r="E30" s="135">
        <f>E32</f>
        <v>0</v>
      </c>
      <c r="F30" s="136">
        <f>F32</f>
        <v>0</v>
      </c>
      <c r="G30" s="134">
        <f>SUM(G31:G32)</f>
        <v>1675000</v>
      </c>
      <c r="H30" s="135">
        <f>SUM(H31:H32)</f>
        <v>1930000</v>
      </c>
      <c r="I30" s="136">
        <f>SUM(I31:I32)</f>
        <v>1460000</v>
      </c>
      <c r="J30" s="132">
        <f>SUM(J31:J32)</f>
        <v>2000000</v>
      </c>
      <c r="K30" s="186"/>
    </row>
    <row r="31" spans="1:12" ht="16.5" customHeight="1">
      <c r="A31" s="191"/>
      <c r="B31" s="234"/>
      <c r="C31" s="151" t="s">
        <v>3</v>
      </c>
      <c r="D31" s="52">
        <v>0</v>
      </c>
      <c r="E31" s="28">
        <v>0</v>
      </c>
      <c r="F31" s="53">
        <v>0</v>
      </c>
      <c r="G31" s="52">
        <v>1675000</v>
      </c>
      <c r="H31" s="28">
        <v>1008000</v>
      </c>
      <c r="I31" s="53">
        <v>738000</v>
      </c>
      <c r="J31" s="93">
        <v>2000000</v>
      </c>
      <c r="K31" s="6"/>
      <c r="L31" s="189"/>
    </row>
    <row r="32" spans="1:11" ht="15.75" customHeight="1" thickBot="1">
      <c r="A32" s="192"/>
      <c r="B32" s="235"/>
      <c r="C32" s="152" t="s">
        <v>27</v>
      </c>
      <c r="D32" s="40">
        <v>0</v>
      </c>
      <c r="E32" s="23">
        <v>0</v>
      </c>
      <c r="F32" s="54">
        <v>0</v>
      </c>
      <c r="G32" s="40"/>
      <c r="H32" s="23">
        <v>922000</v>
      </c>
      <c r="I32" s="54">
        <v>722000</v>
      </c>
      <c r="J32" s="94"/>
      <c r="K32" s="6"/>
    </row>
    <row r="33" spans="1:11" ht="54.75" customHeight="1">
      <c r="A33" s="213">
        <v>8</v>
      </c>
      <c r="B33" s="203" t="s">
        <v>10</v>
      </c>
      <c r="C33" s="146" t="s">
        <v>23</v>
      </c>
      <c r="D33" s="108">
        <f>D34</f>
        <v>3723000</v>
      </c>
      <c r="E33" s="133">
        <f>E34</f>
        <v>3538653.7</v>
      </c>
      <c r="F33" s="125">
        <f>F34</f>
        <v>3538653.7</v>
      </c>
      <c r="G33" s="108">
        <f>G34</f>
        <v>3977460</v>
      </c>
      <c r="H33" s="133">
        <f>H34</f>
        <v>3769271</v>
      </c>
      <c r="I33" s="125">
        <f>SUM(I34)</f>
        <v>3769271</v>
      </c>
      <c r="J33" s="126">
        <f>J34</f>
        <v>4000000</v>
      </c>
      <c r="K33" s="186"/>
    </row>
    <row r="34" spans="1:12" ht="16.5" customHeight="1" thickBot="1">
      <c r="A34" s="236"/>
      <c r="B34" s="195"/>
      <c r="C34" s="148" t="s">
        <v>3</v>
      </c>
      <c r="D34" s="55">
        <v>3723000</v>
      </c>
      <c r="E34" s="24">
        <v>3538653.7</v>
      </c>
      <c r="F34" s="41">
        <v>3538653.7</v>
      </c>
      <c r="G34" s="55">
        <v>3977460</v>
      </c>
      <c r="H34" s="24">
        <v>3769271</v>
      </c>
      <c r="I34" s="41">
        <v>3769271</v>
      </c>
      <c r="J34" s="95">
        <v>4000000</v>
      </c>
      <c r="K34" s="6"/>
      <c r="L34" s="189"/>
    </row>
    <row r="35" spans="1:11" ht="39.75" customHeight="1">
      <c r="A35" s="219">
        <v>9</v>
      </c>
      <c r="B35" s="237" t="s">
        <v>11</v>
      </c>
      <c r="C35" s="146" t="s">
        <v>23</v>
      </c>
      <c r="D35" s="129">
        <f aca="true" t="shared" si="1" ref="D35:J35">D36</f>
        <v>1242000</v>
      </c>
      <c r="E35" s="130">
        <f t="shared" si="1"/>
        <v>0</v>
      </c>
      <c r="F35" s="131">
        <f t="shared" si="1"/>
        <v>0</v>
      </c>
      <c r="G35" s="129">
        <f t="shared" si="1"/>
        <v>240000</v>
      </c>
      <c r="H35" s="130">
        <f t="shared" si="1"/>
        <v>240000</v>
      </c>
      <c r="I35" s="131">
        <f t="shared" si="1"/>
        <v>240000</v>
      </c>
      <c r="J35" s="132">
        <f t="shared" si="1"/>
        <v>0</v>
      </c>
      <c r="K35" s="186"/>
    </row>
    <row r="36" spans="1:11" ht="16.5" customHeight="1" thickBot="1">
      <c r="A36" s="192"/>
      <c r="B36" s="195"/>
      <c r="C36" s="148" t="s">
        <v>3</v>
      </c>
      <c r="D36" s="56">
        <v>1242000</v>
      </c>
      <c r="E36" s="17">
        <v>0</v>
      </c>
      <c r="F36" s="41">
        <v>0</v>
      </c>
      <c r="G36" s="56">
        <v>240000</v>
      </c>
      <c r="H36" s="17">
        <v>240000</v>
      </c>
      <c r="I36" s="41">
        <v>240000</v>
      </c>
      <c r="J36" s="94">
        <v>0</v>
      </c>
      <c r="K36" s="6"/>
    </row>
    <row r="37" spans="1:11" ht="66" customHeight="1">
      <c r="A37" s="190">
        <v>10</v>
      </c>
      <c r="B37" s="238" t="s">
        <v>16</v>
      </c>
      <c r="C37" s="146" t="s">
        <v>23</v>
      </c>
      <c r="D37" s="124">
        <f>D38</f>
        <v>1000000</v>
      </c>
      <c r="E37" s="127">
        <f>SUM(E38)</f>
        <v>180039.7</v>
      </c>
      <c r="F37" s="128">
        <f>SUM(F38)</f>
        <v>180039.7</v>
      </c>
      <c r="G37" s="124">
        <f>G38</f>
        <v>2200000</v>
      </c>
      <c r="H37" s="127">
        <f>SUM(H38)</f>
        <v>888223.45</v>
      </c>
      <c r="I37" s="128">
        <f>SUM(I38)</f>
        <v>834359.45</v>
      </c>
      <c r="J37" s="126">
        <f>SUM(J38)</f>
        <v>1000000</v>
      </c>
      <c r="K37" s="186"/>
    </row>
    <row r="38" spans="1:12" ht="16.5" customHeight="1" thickBot="1">
      <c r="A38" s="192"/>
      <c r="B38" s="239"/>
      <c r="C38" s="148" t="s">
        <v>3</v>
      </c>
      <c r="D38" s="57">
        <v>1000000</v>
      </c>
      <c r="E38" s="18">
        <v>180039.7</v>
      </c>
      <c r="F38" s="58">
        <v>180039.7</v>
      </c>
      <c r="G38" s="57">
        <v>2200000</v>
      </c>
      <c r="H38" s="18">
        <v>888223.45</v>
      </c>
      <c r="I38" s="58">
        <v>834359.45</v>
      </c>
      <c r="J38" s="96">
        <v>1000000</v>
      </c>
      <c r="K38" s="6"/>
      <c r="L38" s="189"/>
    </row>
    <row r="39" spans="1:12" ht="66.75" customHeight="1">
      <c r="A39" s="213">
        <v>11</v>
      </c>
      <c r="B39" s="2" t="s">
        <v>12</v>
      </c>
      <c r="C39" s="146" t="s">
        <v>23</v>
      </c>
      <c r="D39" s="124">
        <v>13061600</v>
      </c>
      <c r="E39" s="109">
        <v>11230762.33</v>
      </c>
      <c r="F39" s="125">
        <v>11224210.83</v>
      </c>
      <c r="G39" s="124">
        <f>SUM(G40:G43)</f>
        <v>11126676</v>
      </c>
      <c r="H39" s="109">
        <f>SUM(H40:H43)</f>
        <v>9119692.51</v>
      </c>
      <c r="I39" s="125">
        <f>SUM(I40:I43)</f>
        <v>9119487.01</v>
      </c>
      <c r="J39" s="126">
        <f>SUM(J40:J43)</f>
        <v>11236000</v>
      </c>
      <c r="K39" s="186"/>
      <c r="L39" s="189"/>
    </row>
    <row r="40" spans="1:11" ht="15" customHeight="1">
      <c r="A40" s="214"/>
      <c r="B40" s="7" t="s">
        <v>29</v>
      </c>
      <c r="C40" s="240" t="s">
        <v>3</v>
      </c>
      <c r="D40" s="59"/>
      <c r="E40" s="25"/>
      <c r="F40" s="60"/>
      <c r="G40" s="59">
        <v>5083977</v>
      </c>
      <c r="H40" s="25">
        <v>4539537.51</v>
      </c>
      <c r="I40" s="60">
        <v>4539537.51</v>
      </c>
      <c r="J40" s="97">
        <v>4006800</v>
      </c>
      <c r="K40" s="6"/>
    </row>
    <row r="41" spans="1:11" ht="14.25" customHeight="1">
      <c r="A41" s="214"/>
      <c r="B41" s="29" t="s">
        <v>30</v>
      </c>
      <c r="C41" s="241"/>
      <c r="D41" s="61"/>
      <c r="E41" s="26"/>
      <c r="F41" s="62"/>
      <c r="G41" s="61">
        <v>948640</v>
      </c>
      <c r="H41" s="80">
        <v>747669</v>
      </c>
      <c r="I41" s="86">
        <v>747669</v>
      </c>
      <c r="J41" s="98">
        <v>1400000</v>
      </c>
      <c r="K41" s="6"/>
    </row>
    <row r="42" spans="1:11" ht="15" customHeight="1">
      <c r="A42" s="214"/>
      <c r="B42" s="29" t="s">
        <v>31</v>
      </c>
      <c r="C42" s="241"/>
      <c r="D42" s="61"/>
      <c r="E42" s="26"/>
      <c r="F42" s="62"/>
      <c r="G42" s="61">
        <v>257488</v>
      </c>
      <c r="H42" s="26">
        <v>534993</v>
      </c>
      <c r="I42" s="81">
        <v>534787.5</v>
      </c>
      <c r="J42" s="98">
        <v>565000</v>
      </c>
      <c r="K42" s="6"/>
    </row>
    <row r="43" spans="1:11" ht="15.75" customHeight="1" thickBot="1">
      <c r="A43" s="236"/>
      <c r="B43" s="10" t="s">
        <v>36</v>
      </c>
      <c r="C43" s="242"/>
      <c r="D43" s="63"/>
      <c r="E43" s="17"/>
      <c r="F43" s="41"/>
      <c r="G43" s="63">
        <v>4836571</v>
      </c>
      <c r="H43" s="17">
        <v>3297493</v>
      </c>
      <c r="I43" s="41">
        <v>3297493</v>
      </c>
      <c r="J43" s="94">
        <v>5264200</v>
      </c>
      <c r="K43" s="6"/>
    </row>
    <row r="44" spans="1:11" ht="61.5" customHeight="1">
      <c r="A44" s="213">
        <v>12</v>
      </c>
      <c r="B44" s="243" t="s">
        <v>13</v>
      </c>
      <c r="C44" s="146" t="s">
        <v>23</v>
      </c>
      <c r="D44" s="119">
        <f aca="true" t="shared" si="2" ref="D44:J44">SUM(D45:D45)</f>
        <v>0</v>
      </c>
      <c r="E44" s="120">
        <f t="shared" si="2"/>
        <v>70000</v>
      </c>
      <c r="F44" s="121">
        <f t="shared" si="2"/>
        <v>69874</v>
      </c>
      <c r="G44" s="122">
        <f t="shared" si="2"/>
        <v>70000</v>
      </c>
      <c r="H44" s="120">
        <f t="shared" si="2"/>
        <v>70000</v>
      </c>
      <c r="I44" s="121">
        <f t="shared" si="2"/>
        <v>69000</v>
      </c>
      <c r="J44" s="123">
        <f t="shared" si="2"/>
        <v>70000</v>
      </c>
      <c r="K44" s="186"/>
    </row>
    <row r="45" spans="1:12" ht="15.75" customHeight="1" thickBot="1">
      <c r="A45" s="236"/>
      <c r="B45" s="239"/>
      <c r="C45" s="148" t="s">
        <v>3</v>
      </c>
      <c r="D45" s="64"/>
      <c r="E45" s="24">
        <v>70000</v>
      </c>
      <c r="F45" s="65">
        <v>69874</v>
      </c>
      <c r="G45" s="64">
        <v>70000</v>
      </c>
      <c r="H45" s="24">
        <v>70000</v>
      </c>
      <c r="I45" s="65">
        <v>69000</v>
      </c>
      <c r="J45" s="95">
        <v>70000</v>
      </c>
      <c r="K45" s="6"/>
      <c r="L45" s="189"/>
    </row>
    <row r="46" spans="1:11" ht="36.75" customHeight="1">
      <c r="A46" s="190">
        <v>13</v>
      </c>
      <c r="B46" s="193" t="s">
        <v>14</v>
      </c>
      <c r="C46" s="174" t="s">
        <v>23</v>
      </c>
      <c r="D46" s="108">
        <f aca="true" t="shared" si="3" ref="D46:J46">SUM(D47:D50)</f>
        <v>800000</v>
      </c>
      <c r="E46" s="109">
        <f t="shared" si="3"/>
        <v>1210885</v>
      </c>
      <c r="F46" s="110">
        <f t="shared" si="3"/>
        <v>1708120</v>
      </c>
      <c r="G46" s="108">
        <f t="shared" si="3"/>
        <v>420000</v>
      </c>
      <c r="H46" s="109">
        <f t="shared" si="3"/>
        <v>4115110</v>
      </c>
      <c r="I46" s="110">
        <f t="shared" si="3"/>
        <v>3637260</v>
      </c>
      <c r="J46" s="111">
        <f t="shared" si="3"/>
        <v>750000</v>
      </c>
      <c r="K46" s="186"/>
    </row>
    <row r="47" spans="1:11" ht="16.5" customHeight="1">
      <c r="A47" s="191"/>
      <c r="B47" s="194"/>
      <c r="C47" s="175" t="s">
        <v>28</v>
      </c>
      <c r="D47" s="66">
        <v>0</v>
      </c>
      <c r="E47" s="34">
        <v>594820</v>
      </c>
      <c r="F47" s="67">
        <v>297410</v>
      </c>
      <c r="G47" s="74">
        <v>0</v>
      </c>
      <c r="H47" s="33">
        <v>823821</v>
      </c>
      <c r="I47" s="75">
        <v>558219</v>
      </c>
      <c r="J47" s="83"/>
      <c r="K47" s="6"/>
    </row>
    <row r="48" spans="1:11" ht="15.75" customHeight="1">
      <c r="A48" s="191"/>
      <c r="B48" s="194"/>
      <c r="C48" s="176" t="s">
        <v>20</v>
      </c>
      <c r="D48" s="68">
        <v>0</v>
      </c>
      <c r="E48" s="35">
        <v>410710</v>
      </c>
      <c r="F48" s="69">
        <v>205355</v>
      </c>
      <c r="G48" s="76">
        <v>0</v>
      </c>
      <c r="H48" s="30">
        <v>507259</v>
      </c>
      <c r="I48" s="77">
        <v>295011</v>
      </c>
      <c r="J48" s="84"/>
      <c r="K48" s="6"/>
    </row>
    <row r="49" spans="1:11" ht="15.75" customHeight="1">
      <c r="A49" s="191"/>
      <c r="B49" s="194"/>
      <c r="C49" s="176" t="s">
        <v>3</v>
      </c>
      <c r="D49" s="68">
        <v>800000</v>
      </c>
      <c r="E49" s="35">
        <v>205355</v>
      </c>
      <c r="F49" s="69">
        <v>205355</v>
      </c>
      <c r="G49" s="76">
        <v>420000</v>
      </c>
      <c r="H49" s="30">
        <v>507260</v>
      </c>
      <c r="I49" s="30">
        <v>507260</v>
      </c>
      <c r="J49" s="84">
        <v>750000</v>
      </c>
      <c r="K49" s="6"/>
    </row>
    <row r="50" spans="1:11" ht="15.75" thickBot="1">
      <c r="A50" s="192"/>
      <c r="B50" s="195"/>
      <c r="C50" s="177" t="s">
        <v>27</v>
      </c>
      <c r="D50" s="55">
        <v>0</v>
      </c>
      <c r="E50" s="31">
        <v>0</v>
      </c>
      <c r="F50" s="70">
        <v>1000000</v>
      </c>
      <c r="G50" s="78">
        <v>0</v>
      </c>
      <c r="H50" s="32">
        <v>2276770</v>
      </c>
      <c r="I50" s="79">
        <v>2276770</v>
      </c>
      <c r="J50" s="85"/>
      <c r="K50" s="6"/>
    </row>
    <row r="51" spans="1:11" ht="63" customHeight="1">
      <c r="A51" s="196">
        <v>14</v>
      </c>
      <c r="B51" s="198" t="s">
        <v>15</v>
      </c>
      <c r="C51" s="146" t="s">
        <v>23</v>
      </c>
      <c r="D51" s="112">
        <f aca="true" t="shared" si="4" ref="D51:J51">D52</f>
        <v>900000</v>
      </c>
      <c r="E51" s="113">
        <f t="shared" si="4"/>
        <v>750000</v>
      </c>
      <c r="F51" s="114">
        <f t="shared" si="4"/>
        <v>0</v>
      </c>
      <c r="G51" s="115">
        <f t="shared" si="4"/>
        <v>900000</v>
      </c>
      <c r="H51" s="116">
        <f t="shared" si="4"/>
        <v>263249</v>
      </c>
      <c r="I51" s="117">
        <f t="shared" si="4"/>
        <v>263249</v>
      </c>
      <c r="J51" s="118">
        <f t="shared" si="4"/>
        <v>1000000</v>
      </c>
      <c r="K51" s="186"/>
    </row>
    <row r="52" spans="1:12" ht="15.75" thickBot="1">
      <c r="A52" s="197"/>
      <c r="B52" s="199"/>
      <c r="C52" s="153" t="s">
        <v>3</v>
      </c>
      <c r="D52" s="141">
        <v>900000</v>
      </c>
      <c r="E52" s="142">
        <v>750000</v>
      </c>
      <c r="F52" s="143">
        <v>0</v>
      </c>
      <c r="G52" s="141">
        <v>900000</v>
      </c>
      <c r="H52" s="142">
        <v>263249</v>
      </c>
      <c r="I52" s="143">
        <v>263249</v>
      </c>
      <c r="J52" s="144">
        <v>1000000</v>
      </c>
      <c r="K52" s="6"/>
      <c r="L52" s="189"/>
    </row>
    <row r="53" spans="6:12" ht="16.5" thickTop="1">
      <c r="F53" s="185" t="s">
        <v>38</v>
      </c>
      <c r="G53" s="179">
        <f>G10+G14+G16+G18+G25+G28+G30+G33+G35+G37+G39+G44+G46+G51</f>
        <v>24514136</v>
      </c>
      <c r="H53" s="179">
        <f>H10+H14+H16+H18+H25+H28+H30+H33+H35+H37+H39+H44+H46+H51</f>
        <v>32773249.79</v>
      </c>
      <c r="I53" s="179">
        <f>I10+I14+I16+I18+I25+I28+I30+I33+I35+I37+I39+I44+I46+I51</f>
        <v>31753622.03</v>
      </c>
      <c r="J53" s="179">
        <f>J10+J14+J16+J18+J25+J28+J30+J33+J35+J37+J39+J44+J46+J51</f>
        <v>30088560</v>
      </c>
      <c r="K53" s="6"/>
      <c r="L53" s="189"/>
    </row>
    <row r="54" spans="1:11" ht="15">
      <c r="A54" s="181"/>
      <c r="B54" s="9"/>
      <c r="C54" s="9"/>
      <c r="D54" s="9"/>
      <c r="E54" s="9"/>
      <c r="F54" s="183" t="s">
        <v>28</v>
      </c>
      <c r="G54" s="180">
        <f>G47</f>
        <v>0</v>
      </c>
      <c r="H54" s="180">
        <f>H47</f>
        <v>823821</v>
      </c>
      <c r="I54" s="180">
        <f>I47</f>
        <v>558219</v>
      </c>
      <c r="J54" s="180">
        <f>J47</f>
        <v>0</v>
      </c>
      <c r="K54" s="188"/>
    </row>
    <row r="55" spans="1:11" ht="15">
      <c r="A55" s="3"/>
      <c r="B55" s="182"/>
      <c r="C55" s="182"/>
      <c r="D55" s="182"/>
      <c r="E55" s="182"/>
      <c r="F55" s="184" t="s">
        <v>20</v>
      </c>
      <c r="G55" s="180">
        <f>G11+G19+G20+G21+G26++G48</f>
        <v>0</v>
      </c>
      <c r="H55" s="180">
        <f>H11+H19+H20+H21+H26++H48</f>
        <v>8710789</v>
      </c>
      <c r="I55" s="180">
        <f>I11+I19+I20+I21+I26++I48</f>
        <v>8494440.25</v>
      </c>
      <c r="J55" s="180">
        <f>J11+J19+J20+J21+J26++J48</f>
        <v>0</v>
      </c>
      <c r="K55" s="188"/>
    </row>
    <row r="56" spans="1:11" ht="15">
      <c r="A56" s="3"/>
      <c r="B56" s="182"/>
      <c r="C56" s="182"/>
      <c r="D56" s="182"/>
      <c r="E56" s="182"/>
      <c r="F56" s="184" t="s">
        <v>40</v>
      </c>
      <c r="G56" s="180">
        <f>G12</f>
        <v>0</v>
      </c>
      <c r="H56" s="180">
        <f>H12</f>
        <v>0</v>
      </c>
      <c r="I56" s="180">
        <f>I12</f>
        <v>0</v>
      </c>
      <c r="J56" s="180">
        <f>J12</f>
        <v>0</v>
      </c>
      <c r="K56" s="188"/>
    </row>
    <row r="57" spans="1:11" ht="15">
      <c r="A57" s="3"/>
      <c r="B57" s="182"/>
      <c r="C57" s="182"/>
      <c r="D57" s="182"/>
      <c r="E57" s="182"/>
      <c r="F57" s="184" t="s">
        <v>3</v>
      </c>
      <c r="G57" s="180">
        <f>G13+G15+G17+G22+G23+G24+G27+G29+G31+G34+G36+G38++G40+G41+G42+G43+G49+G52+G45</f>
        <v>24514136</v>
      </c>
      <c r="H57" s="180">
        <f>H13+H15+H17+H22+H23+H24+H27+H29+H31+H34+H36+H38++H40+H41+H42+H43+H49+H52+H45</f>
        <v>20039869.79</v>
      </c>
      <c r="I57" s="180">
        <f>I13+I15+I17+I22+I23+I24+I27+I29+I31+I34+I36+I38++I40+I41+I42+I43+I49+I52+I45</f>
        <v>19702192.78</v>
      </c>
      <c r="J57" s="180">
        <f>J13+J15+J17+J22+J23+J24+J27+J29+J31+J34+J36+J38++J40+J41+J42+J43+J49+J52+J45</f>
        <v>30088560</v>
      </c>
      <c r="K57" s="188"/>
    </row>
    <row r="58" spans="1:11" ht="15">
      <c r="A58" s="3"/>
      <c r="B58" s="182"/>
      <c r="C58" s="182"/>
      <c r="D58" s="182"/>
      <c r="E58" s="182"/>
      <c r="F58" s="184" t="s">
        <v>39</v>
      </c>
      <c r="G58" s="180">
        <f>G32+G50</f>
        <v>0</v>
      </c>
      <c r="H58" s="180">
        <f>H32+H50</f>
        <v>3198770</v>
      </c>
      <c r="I58" s="180">
        <f>I32+I50</f>
        <v>2998770</v>
      </c>
      <c r="J58" s="180">
        <f>J32+J50</f>
        <v>0</v>
      </c>
      <c r="K58" s="6"/>
    </row>
    <row r="59" spans="1:9" ht="15">
      <c r="A59" s="3"/>
      <c r="H59" s="178"/>
      <c r="I59" s="178"/>
    </row>
    <row r="60" spans="1:9" ht="15">
      <c r="A60" s="3"/>
      <c r="H60" s="178"/>
      <c r="I60" s="178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</sheetData>
  <sheetProtection/>
  <mergeCells count="42">
    <mergeCell ref="A39:A43"/>
    <mergeCell ref="C40:C43"/>
    <mergeCell ref="A44:A45"/>
    <mergeCell ref="B44:B45"/>
    <mergeCell ref="A35:A36"/>
    <mergeCell ref="B35:B36"/>
    <mergeCell ref="A37:A38"/>
    <mergeCell ref="B37:B38"/>
    <mergeCell ref="A30:A32"/>
    <mergeCell ref="B30:B32"/>
    <mergeCell ref="A33:A34"/>
    <mergeCell ref="B33:B34"/>
    <mergeCell ref="J4:J8"/>
    <mergeCell ref="C22:C24"/>
    <mergeCell ref="A18:A24"/>
    <mergeCell ref="C19:C21"/>
    <mergeCell ref="D5:D8"/>
    <mergeCell ref="F5:F8"/>
    <mergeCell ref="A4:A8"/>
    <mergeCell ref="B4:B8"/>
    <mergeCell ref="C4:C8"/>
    <mergeCell ref="D4:F4"/>
    <mergeCell ref="A10:A13"/>
    <mergeCell ref="B10:B13"/>
    <mergeCell ref="A28:A29"/>
    <mergeCell ref="B28:B29"/>
    <mergeCell ref="A25:A27"/>
    <mergeCell ref="B25:B27"/>
    <mergeCell ref="A2:J2"/>
    <mergeCell ref="A14:A15"/>
    <mergeCell ref="B14:B15"/>
    <mergeCell ref="A16:A17"/>
    <mergeCell ref="B16:B17"/>
    <mergeCell ref="G4:I4"/>
    <mergeCell ref="G5:G8"/>
    <mergeCell ref="H5:H8"/>
    <mergeCell ref="I5:I8"/>
    <mergeCell ref="E5:E8"/>
    <mergeCell ref="A46:A50"/>
    <mergeCell ref="B46:B50"/>
    <mergeCell ref="A51:A52"/>
    <mergeCell ref="B51:B52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АДМПОКРОВ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KTV</dc:creator>
  <cp:keywords/>
  <dc:description/>
  <cp:lastModifiedBy>NovikovAA</cp:lastModifiedBy>
  <cp:lastPrinted>2013-01-24T10:48:04Z</cp:lastPrinted>
  <dcterms:created xsi:type="dcterms:W3CDTF">2012-04-28T03:51:04Z</dcterms:created>
  <dcterms:modified xsi:type="dcterms:W3CDTF">2013-02-08T13:04:51Z</dcterms:modified>
  <cp:category/>
  <cp:version/>
  <cp:contentType/>
  <cp:contentStatus/>
</cp:coreProperties>
</file>